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isaki-lgfs01\美咲町\1019理財課\04　予算の編成及び執行調整に関すること\2025（令和７年度）\14　財政状況資料集\02　R6年度1回目\05　提出\20260316　提出\"/>
    </mc:Choice>
  </mc:AlternateContent>
  <bookViews>
    <workbookView xWindow="0" yWindow="0" windowWidth="9735" windowHeight="99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O39" i="10"/>
  <c r="BE39" i="10"/>
  <c r="AM39" i="10"/>
  <c r="U39" i="10"/>
  <c r="CO38" i="10"/>
  <c r="BE38" i="10"/>
  <c r="AM38" i="10"/>
  <c r="CO37" i="10"/>
  <c r="BE37" i="10"/>
  <c r="AM37" i="10"/>
  <c r="CO36" i="10"/>
  <c r="BE36" i="10"/>
  <c r="AM36" i="10"/>
  <c r="BE35" i="10"/>
  <c r="C35" i="10"/>
  <c r="C34"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C38" i="10" l="1"/>
  <c r="C39" i="10" l="1"/>
  <c r="C40" i="10" l="1"/>
  <c r="U34" i="10"/>
  <c r="U35" i="10" s="1"/>
  <c r="U36" i="10" s="1"/>
  <c r="U37" i="10" s="1"/>
  <c r="U38" i="10" s="1"/>
  <c r="AM34" i="10" l="1"/>
  <c r="AM35" i="10" s="1"/>
  <c r="BE34"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<sst xmlns="http://schemas.openxmlformats.org/spreadsheetml/2006/main" count="1159" uniqueCount="586">
  <si>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</si>
  <si>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</si>
  <si>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</si>
  <si>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</si>
  <si>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</si>
  <si>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</si>
  <si>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</si>
  <si>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</si>
  <si>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</si>
  <si>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</si>
  <si>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</si>
  <si>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</si>
  <si>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</si>
  <si>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</si>
  <si>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</si>
  <si>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</si>
  <si>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</si>
  <si>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</si>
  <si>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</si>
  <si>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</si>
  <si>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</si>
  <si>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</si>
  <si>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</si>
  <si>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</si>
  <si>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</si>
  <si>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</si>
  <si>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</si>
  <si>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</si>
  <si>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</si>
  <si>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</si>
  <si>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</si>
  <si>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</si>
  <si>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</si>
  <si>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</si>
  <si>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</si>
  <si>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</si>
  <si>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</si>
  <si>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</si>
  <si>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</si>
  <si>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</si>
  <si>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</si>
  <si>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</si>
  <si>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</si>
  <si>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</si>
  <si>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</si>
  <si>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</si>
  <si>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</si>
  <si>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</si>
  <si>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</si>
  <si>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</si>
  <si>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</si>
  <si>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</si>
  <si>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</si>
  <si>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</si>
  <si>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</si>
  <si>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</si>
  <si>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</si>
  <si>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</si>
  <si>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</si>
  <si>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</si>
  <si>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</si>
  <si>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</si>
  <si>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</si>
  <si>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</si>
  <si>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</si>
  <si>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</si>
  <si>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</si>
  <si>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</si>
  <si>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</si>
  <si>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</si>
  <si>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</si>
  <si>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</si>
  <si>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</si>
  <si>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</si>
  <si>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</si>
  <si>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</si>
  <si>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</si>
  <si>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</si>
  <si>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</si>
  <si>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</si>
  <si>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</si>
  <si>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</si>
  <si>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</si>
  <si>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</si>
  <si>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</si>
  <si>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</si>
  <si>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</si>
  <si>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</si>
  <si>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</si>
  <si>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</si>
  <si>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</si>
  <si>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</si>
  <si>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</si>
  <si>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</si>
  <si>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</si>
  <si>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</si>
  <si>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</si>
  <si>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</si>
  <si>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</si>
  <si>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</si>
  <si>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</si>
  <si>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</si>
  <si>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</si>
  <si>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</si>
  <si>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</si>
  <si>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</si>
  <si>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</si>
  <si>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</si>
  <si>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</si>
  <si>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</si>
  <si>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</si>
  <si>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</si>
  <si>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</si>
  <si>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</si>
  <si>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</si>
  <si>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</si>
  <si>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</si>
  <si>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</si>
  <si>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</si>
  <si>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</si>
  <si>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</si>
  <si>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</si>
  <si>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</si>
  <si>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</si>
  <si>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</si>
  <si>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</si>
  <si>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</si>
  <si>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</si>
  <si>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</si>
  <si>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</si>
  <si>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</si>
  <si>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</si>
  <si>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</si>
  <si>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</si>
  <si>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</si>
  <si>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</si>
  <si>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</si>
  <si>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</si>
  <si>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</si>
  <si>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</si>
  <si>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</si>
  <si>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</si>
  <si>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</si>
  <si>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</si>
  <si>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</si>
  <si>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</si>
  <si>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</si>
  <si>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</si>
  <si>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</si>
  <si>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</si>
  <si>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</si>
  <si>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</si>
  <si>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</si>
  <si>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</si>
  <si>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</si>
  <si>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</si>
  <si>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</si>
  <si>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</si>
  <si>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</si>
  <si>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</si>
  <si>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</si>
  <si>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</si>
  <si>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</si>
  <si>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</si>
  <si>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</si>
  <si>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</si>
  <si>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</si>
  <si>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</si>
  <si>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</si>
  <si>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</si>
  <si>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</si>
  <si>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</si>
  <si>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</si>
  <si>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</si>
  <si>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</si>
  <si>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</si>
  <si>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</si>
  <si>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</si>
  <si>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</si>
  <si>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</si>
  <si>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</si>
  <si>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</si>
  <si>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</si>
  <si>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</si>
  <si>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</si>
  <si>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</si>
  <si>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</si>
  <si>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</si>
  <si>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</si>
  <si>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</si>
  <si>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</si>
  <si>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</si>
  <si>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</si>
  <si>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</si>
  <si>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</si>
  <si>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</si>
  <si>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</si>
  <si>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</si>
  <si>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</si>
  <si>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</si>
  <si>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</si>
  <si>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</si>
  <si>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</si>
  <si>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岡山県美咲町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</si>
  <si>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</si>
  <si>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</si>
  <si>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</si>
  <si>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</si>
  <si>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</si>
  <si>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</si>
  <si>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</si>
  <si>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</si>
  <si>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</si>
  <si>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</si>
  <si>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</si>
  <si>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</si>
  <si>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</si>
  <si>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</si>
  <si>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</si>
  <si>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</si>
  <si>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</si>
  <si>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</si>
  <si>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</si>
  <si>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</si>
  <si>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</si>
  <si>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</si>
  <si>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</si>
  <si>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</si>
  <si>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</si>
  <si>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</si>
  <si>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</si>
  <si>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</si>
  <si>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</si>
  <si>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</si>
  <si>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</si>
  <si>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</si>
  <si>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</si>
  <si>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</si>
  <si>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</si>
  <si>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</si>
  <si>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</si>
  <si>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</si>
  <si>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</si>
  <si>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</si>
  <si>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</si>
  <si>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</si>
  <si>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</si>
  <si>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</si>
  <si>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</si>
  <si>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</si>
  <si>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</si>
  <si>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</si>
  <si>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</si>
  <si>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</si>
  <si>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</si>
  <si>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</si>
  <si>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</si>
  <si>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</si>
  <si>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</si>
  <si>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</si>
  <si>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</si>
  <si>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</si>
  <si>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</si>
  <si>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</si>
  <si>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</si>
  <si>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</si>
  <si>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</si>
  <si>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</si>
  <si>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</si>
  <si>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</si>
  <si>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</si>
  <si>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</si>
  <si>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</si>
  <si>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</si>
  <si>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</si>
  <si>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</si>
  <si>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</si>
  <si>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</si>
  <si>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</si>
  <si>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</si>
  <si>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</si>
  <si>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</si>
  <si>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</si>
  <si>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</si>
  <si>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</si>
  <si>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</si>
  <si>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</si>
  <si>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</si>
  <si>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</si>
  <si>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</si>
  <si>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</si>
  <si>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</si>
  <si>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</si>
  <si>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</si>
  <si>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</si>
  <si>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</si>
  <si>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</si>
  <si>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</si>
  <si>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</si>
  <si>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</si>
  <si>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</si>
  <si>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</si>
  <si>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</si>
  <si>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</si>
  <si>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</si>
  <si>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</si>
  <si>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</si>
  <si>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</si>
  <si>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</si>
  <si>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</si>
  <si>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</si>
  <si>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</si>
  <si>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</si>
  <si>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</si>
  <si>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</si>
  <si>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</si>
  <si>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</si>
  <si>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</si>
  <si>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</si>
  <si>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</si>
  <si>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</si>
  <si>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</si>
  <si>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</si>
  <si>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</si>
  <si>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</si>
  <si>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</si>
  <si>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</si>
  <si>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</si>
  <si>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</si>
  <si>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</si>
  <si>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</si>
  <si>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</si>
  <si>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</si>
  <si>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</si>
  <si>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</si>
  <si>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</si>
  <si>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</si>
  <si>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</si>
  <si>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</si>
  <si>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</si>
  <si>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</si>
  <si>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</si>
  <si>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</si>
  <si>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</si>
  <si>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</si>
  <si>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</si>
  <si>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</si>
  <si>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</si>
  <si>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</si>
  <si>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</si>
  <si>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</si>
  <si>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</si>
  <si>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</si>
  <si>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</si>
  <si>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岡山県美咲町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</si>
  <si>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</si>
  <si>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</si>
  <si>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</si>
  <si>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</si>
  <si>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</si>
  <si>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</si>
  <si>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</si>
  <si>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</si>
  <si>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</si>
  <si>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</si>
  <si>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</si>
  <si>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</si>
  <si>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</si>
  <si>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</si>
  <si>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</si>
  <si>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</si>
  <si>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</si>
  <si>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</si>
  <si>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</si>
  <si>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</si>
  <si>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美咲町みさきネット事業特別会計</t>
    <phoneticPr fontId="5"/>
  </si>
  <si>
    <t>美咲町住宅新築資金等貸付事業特別会計</t>
    <phoneticPr fontId="5"/>
  </si>
  <si>
    <t>美咲町津山・柵原線共同バス運行事業特別会計</t>
    <phoneticPr fontId="5"/>
  </si>
  <si>
    <t>美咲町津山・西川線共同バス運行事業特別会計</t>
    <phoneticPr fontId="5"/>
  </si>
  <si>
    <t>美咲町旭川ダム沿線バス運行事業特別会計</t>
    <phoneticPr fontId="5"/>
  </si>
  <si>
    <t>久米郡障害程度区分認定審査事業特別会計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</si>
  <si>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</si>
  <si>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</si>
  <si>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</si>
  <si>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</si>
  <si>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</si>
  <si>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</si>
  <si>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</si>
  <si>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</si>
  <si>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</si>
  <si>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</si>
  <si>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</si>
  <si>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</si>
  <si>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</si>
  <si>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美咲町国民健康保険事業特別会計</t>
    <phoneticPr fontId="5"/>
  </si>
  <si>
    <t>美咲町介護保険事業特別会計</t>
    <phoneticPr fontId="5"/>
  </si>
  <si>
    <t>美咲町国民健康保険診療所事業特別会計</t>
    <phoneticPr fontId="5"/>
  </si>
  <si>
    <t>美咲町後期高齢者医療特別会計</t>
    <phoneticPr fontId="5"/>
  </si>
  <si>
    <t>久米郡介護認定審査事業特別会計</t>
    <phoneticPr fontId="5"/>
  </si>
  <si>
    <t>美咲町水道事業会計</t>
    <phoneticPr fontId="5"/>
  </si>
  <si>
    <t>法適用企業</t>
    <phoneticPr fontId="5"/>
  </si>
  <si>
    <t>美咲町下水道事業会計</t>
    <phoneticPr fontId="5"/>
  </si>
  <si>
    <t>美咲町用地取得造成事業特別会計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</si>
  <si>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</si>
  <si>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</si>
  <si>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</si>
  <si>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</si>
  <si>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</si>
  <si>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</si>
  <si>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</si>
  <si>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</si>
  <si>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</si>
  <si>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</si>
  <si>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</si>
  <si>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</si>
  <si>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</si>
  <si>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</si>
  <si>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</si>
  <si>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</si>
  <si>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</si>
  <si>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</si>
  <si>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</si>
  <si>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</si>
  <si>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</si>
  <si>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</si>
  <si>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</si>
  <si>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</si>
  <si>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</si>
  <si>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</si>
  <si>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</si>
  <si>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</si>
  <si>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</si>
  <si>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</si>
  <si>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</si>
  <si>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</si>
  <si>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</si>
  <si>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</si>
  <si>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</si>
  <si>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</si>
  <si>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</si>
  <si>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</si>
  <si>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</si>
  <si>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</si>
  <si>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</si>
  <si>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</si>
  <si>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</si>
  <si>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</si>
  <si>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</si>
  <si>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</si>
  <si>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</si>
  <si>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</si>
  <si>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</si>
  <si>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</si>
  <si>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</si>
  <si>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</si>
  <si>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</si>
  <si>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</si>
  <si>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</si>
  <si>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</si>
  <si>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</si>
  <si>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</si>
  <si>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</si>
  <si>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</si>
  <si>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</si>
  <si>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</si>
  <si>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</si>
  <si>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</si>
  <si>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</si>
  <si>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</si>
  <si>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</si>
  <si>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</si>
  <si>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</si>
  <si>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</si>
  <si>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</si>
  <si>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</si>
  <si>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</si>
  <si>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</si>
  <si>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</si>
  <si>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</si>
  <si>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</si>
  <si>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</si>
  <si>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</si>
  <si>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</si>
  <si>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</si>
  <si>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</si>
  <si>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</si>
  <si>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</si>
  <si>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</si>
  <si>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</si>
  <si>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</si>
  <si>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</si>
  <si>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</si>
  <si>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</si>
  <si>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</si>
  <si>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</si>
  <si>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</si>
  <si>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</si>
  <si>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</si>
  <si>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</si>
  <si>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</si>
  <si>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</si>
  <si>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</si>
  <si>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</si>
  <si>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</si>
  <si>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</si>
  <si>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</si>
  <si>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</si>
  <si>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</si>
  <si>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</si>
  <si>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</si>
  <si>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</si>
  <si>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</si>
  <si>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</si>
  <si>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</si>
  <si>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</si>
  <si>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</si>
  <si>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</si>
  <si>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</si>
  <si>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</si>
  <si>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</si>
  <si>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</si>
  <si>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</si>
  <si>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</si>
  <si>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</si>
  <si>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</si>
  <si>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</si>
  <si>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</si>
  <si>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</si>
  <si>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</si>
  <si>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</si>
  <si>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</si>
  <si>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</si>
  <si>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</si>
  <si>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</si>
  <si>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</si>
  <si>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</si>
  <si>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</si>
  <si>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</si>
  <si>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</si>
  <si>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美咲町住宅新築資金等貸付事業特別会計</t>
  </si>
  <si>
    <t>▲ 0.29</t>
  </si>
  <si>
    <t>▲ 0.23</t>
  </si>
  <si>
    <t>▲ 0.20</t>
  </si>
  <si>
    <t>▲ 0.17</t>
  </si>
  <si>
    <t>▲ 0.14</t>
  </si>
  <si>
    <t>美咲町水道事業会計</t>
  </si>
  <si>
    <t>一般会計</t>
  </si>
  <si>
    <t>美咲町下水道事業会計</t>
  </si>
  <si>
    <t>美咲町介護保険事業特別会計</t>
  </si>
  <si>
    <t>美咲町国民健康保険事業特別会計</t>
  </si>
  <si>
    <t>美咲町みさきネット事業特別会計</t>
  </si>
  <si>
    <t>美咲町後期高齢者医療特別会計</t>
  </si>
  <si>
    <t>その他会計（赤字）</t>
  </si>
  <si>
    <t>その他会計（黒字）</t>
  </si>
  <si>
    <t>R02</t>
    <phoneticPr fontId="5"/>
  </si>
  <si>
    <t>R03</t>
    <phoneticPr fontId="5"/>
  </si>
  <si>
    <t>R04</t>
    <phoneticPr fontId="5"/>
  </si>
  <si>
    <t>R05</t>
    <phoneticPr fontId="5"/>
  </si>
  <si>
    <t>R06</t>
    <phoneticPr fontId="5"/>
  </si>
  <si>
    <t>財団法人　美咲町農業公社</t>
  </si>
  <si>
    <t>株式会社　美咲物産</t>
  </si>
  <si>
    <t>久米老人ホーム組合一般会計</t>
    <rPh sb="0" eb="4">
      <t>クメロウジン</t>
    </rPh>
    <rPh sb="7" eb="9">
      <t>クミアイ</t>
    </rPh>
    <rPh sb="9" eb="13">
      <t>イッパンカイケイ</t>
    </rPh>
    <phoneticPr fontId="2"/>
  </si>
  <si>
    <t>久米老人ホーム組合指定訪問介護事業特別会計</t>
    <rPh sb="0" eb="4">
      <t>クメロウジン</t>
    </rPh>
    <rPh sb="7" eb="9">
      <t>クミアイ</t>
    </rPh>
    <rPh sb="9" eb="15">
      <t>シテイホウモンカイゴ</t>
    </rPh>
    <rPh sb="15" eb="17">
      <t>ジギョウ</t>
    </rPh>
    <rPh sb="17" eb="21">
      <t>トクベツカイケイ</t>
    </rPh>
    <phoneticPr fontId="2"/>
  </si>
  <si>
    <t>柵原・吉井特別養護老人ホーム組合</t>
    <rPh sb="0" eb="2">
      <t>ヤナハラ</t>
    </rPh>
    <rPh sb="3" eb="5">
      <t>ヨシイ</t>
    </rPh>
    <rPh sb="5" eb="11">
      <t>トクベツヨウゴロウジン</t>
    </rPh>
    <rPh sb="14" eb="16">
      <t>クミアイ</t>
    </rPh>
    <phoneticPr fontId="2"/>
  </si>
  <si>
    <t>柵原・吉井・英田火葬場組合</t>
    <rPh sb="0" eb="2">
      <t>ヤナハラ</t>
    </rPh>
    <rPh sb="3" eb="5">
      <t>ヨシイ</t>
    </rPh>
    <rPh sb="6" eb="8">
      <t>アイダ</t>
    </rPh>
    <rPh sb="8" eb="11">
      <t>カソウバ</t>
    </rPh>
    <rPh sb="11" eb="13">
      <t>クミアイ</t>
    </rPh>
    <phoneticPr fontId="2"/>
  </si>
  <si>
    <t>津山広域事務組合　一般会計</t>
    <rPh sb="0" eb="2">
      <t>ツヤマ</t>
    </rPh>
    <rPh sb="2" eb="4">
      <t>コウイキ</t>
    </rPh>
    <rPh sb="4" eb="6">
      <t>ジム</t>
    </rPh>
    <rPh sb="6" eb="8">
      <t>クミアイ</t>
    </rPh>
    <rPh sb="9" eb="11">
      <t>イッパン</t>
    </rPh>
    <rPh sb="11" eb="13">
      <t>カイケイ</t>
    </rPh>
    <phoneticPr fontId="2"/>
  </si>
  <si>
    <t>津山広域事務組合　ふるさと振興事業特別会計</t>
    <rPh sb="0" eb="8">
      <t>ツヤマコウイキジムクミアイ</t>
    </rPh>
    <rPh sb="13" eb="17">
      <t>シンコウジギョウ</t>
    </rPh>
    <rPh sb="17" eb="21">
      <t>トクベツカイケイ</t>
    </rPh>
    <phoneticPr fontId="2"/>
  </si>
  <si>
    <t>津山圏域資源循環施設組合　一般会計</t>
    <rPh sb="0" eb="8">
      <t>ツヤマケンイキシゲンジュンカン</t>
    </rPh>
    <rPh sb="8" eb="12">
      <t>シセツクミアイ</t>
    </rPh>
    <rPh sb="13" eb="17">
      <t>イッパンカイケイ</t>
    </rPh>
    <phoneticPr fontId="2"/>
  </si>
  <si>
    <t>津山圏域衛生処理組合　一般会計</t>
    <rPh sb="0" eb="4">
      <t>ツヤマケンイキ</t>
    </rPh>
    <rPh sb="4" eb="6">
      <t>エイセイ</t>
    </rPh>
    <rPh sb="6" eb="8">
      <t>ショリ</t>
    </rPh>
    <rPh sb="8" eb="10">
      <t>クミアイ</t>
    </rPh>
    <rPh sb="11" eb="13">
      <t>イッパン</t>
    </rPh>
    <rPh sb="13" eb="15">
      <t>カイケイ</t>
    </rPh>
    <phoneticPr fontId="2"/>
  </si>
  <si>
    <t>津山圏域消防組合　一般会計</t>
    <rPh sb="0" eb="4">
      <t>ツヤマケンイキ</t>
    </rPh>
    <rPh sb="4" eb="6">
      <t>ショウボウ</t>
    </rPh>
    <rPh sb="6" eb="8">
      <t>クミアイ</t>
    </rPh>
    <rPh sb="9" eb="13">
      <t>イッパンカイケイ</t>
    </rPh>
    <phoneticPr fontId="2"/>
  </si>
  <si>
    <t>勝英衛生施設組合</t>
    <rPh sb="0" eb="2">
      <t>ショウエイ</t>
    </rPh>
    <rPh sb="2" eb="4">
      <t>エイセイ</t>
    </rPh>
    <rPh sb="4" eb="6">
      <t>シセツ</t>
    </rPh>
    <rPh sb="6" eb="8">
      <t>クミアイ</t>
    </rPh>
    <phoneticPr fontId="2"/>
  </si>
  <si>
    <t>岡山県中部環境施設組合</t>
    <rPh sb="0" eb="3">
      <t>オカヤマケン</t>
    </rPh>
    <rPh sb="3" eb="11">
      <t>チュウブカンキョウシセツクミアイ</t>
    </rPh>
    <phoneticPr fontId="10"/>
  </si>
  <si>
    <t>岡山県広域水道企業団</t>
    <rPh sb="0" eb="10">
      <t>オカヤマケンコウイキスイドウキギョウダン</t>
    </rPh>
    <phoneticPr fontId="10"/>
  </si>
  <si>
    <t>岡山県後期高齢者医療広域連合　一般会計</t>
    <rPh sb="0" eb="7">
      <t>オカヤマケンコウキコウレイ</t>
    </rPh>
    <rPh sb="7" eb="8">
      <t>シャ</t>
    </rPh>
    <rPh sb="8" eb="14">
      <t>イリョウコウイキレンゴウ</t>
    </rPh>
    <rPh sb="15" eb="19">
      <t>イッパンカイケイ</t>
    </rPh>
    <phoneticPr fontId="10"/>
  </si>
  <si>
    <t>岡山県後期高齢者医療広域連合　後期高齢者医療特別会計</t>
    <rPh sb="0" eb="7">
      <t>オカヤマケンコウキコウレイ</t>
    </rPh>
    <rPh sb="7" eb="8">
      <t>シャ</t>
    </rPh>
    <rPh sb="8" eb="14">
      <t>イリョウコウイキレンゴウ</t>
    </rPh>
    <rPh sb="15" eb="20">
      <t>コウキコウレイシャ</t>
    </rPh>
    <rPh sb="20" eb="22">
      <t>イリョウ</t>
    </rPh>
    <rPh sb="22" eb="26">
      <t>トクベツカイケイ</t>
    </rPh>
    <phoneticPr fontId="10"/>
  </si>
  <si>
    <t>岡山県市町村総合事務組合　一般会計</t>
    <rPh sb="0" eb="12">
      <t>オカヤマケンシチョウソンソウゴウジムクミアイ</t>
    </rPh>
    <rPh sb="13" eb="17">
      <t>イッパンカイケイ</t>
    </rPh>
    <phoneticPr fontId="10"/>
  </si>
  <si>
    <t>岡山県市町村総合事務組合　貸付金特別会計</t>
    <rPh sb="0" eb="3">
      <t>オカヤマケン</t>
    </rPh>
    <rPh sb="3" eb="12">
      <t>シチョウソンソウゴウジムクミアイ</t>
    </rPh>
    <rPh sb="13" eb="16">
      <t>カシツケキン</t>
    </rPh>
    <rPh sb="16" eb="20">
      <t>トクベツカイケイ</t>
    </rPh>
    <phoneticPr fontId="10"/>
  </si>
  <si>
    <t>岡山県市町村総合事務組合　拠出金事業特別会計</t>
    <rPh sb="0" eb="12">
      <t>オカヤマケンシチョウソンソウゴウジムクミアイ</t>
    </rPh>
    <rPh sb="13" eb="16">
      <t>キョシュツキン</t>
    </rPh>
    <rPh sb="16" eb="18">
      <t>ジギョウ</t>
    </rPh>
    <rPh sb="18" eb="22">
      <t>トクベツカイケイ</t>
    </rPh>
    <phoneticPr fontId="10"/>
  </si>
  <si>
    <t>-</t>
    <phoneticPr fontId="2"/>
  </si>
  <si>
    <t>長期振興町づくり基金</t>
    <rPh sb="0" eb="5">
      <t>チョウキシンコウマチ</t>
    </rPh>
    <rPh sb="8" eb="10">
      <t>キキン</t>
    </rPh>
    <phoneticPr fontId="5"/>
  </si>
  <si>
    <t>元気なまちづくり基金</t>
    <rPh sb="0" eb="2">
      <t>ゲンキ</t>
    </rPh>
    <rPh sb="8" eb="10">
      <t>キキン</t>
    </rPh>
    <phoneticPr fontId="5"/>
  </si>
  <si>
    <t>教育振興基金</t>
    <rPh sb="0" eb="6">
      <t>キョウイクシンコウキキン</t>
    </rPh>
    <phoneticPr fontId="5"/>
  </si>
  <si>
    <t>庁舎建設基金</t>
    <rPh sb="0" eb="6">
      <t>チョウシャケンセツキキン</t>
    </rPh>
    <phoneticPr fontId="5"/>
  </si>
  <si>
    <t>教育施設整備基金</t>
    <rPh sb="0" eb="8">
      <t>キョウイクシセツセイビキキン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</si>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</sst>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978E-4283-8A96-CAF5F8966C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153249</c:v>
                </c:pt>
                <c:pt idx="1">
                  <c:v>143538</c:v>
                </c:pt>
                <c:pt idx="2">
                  <c:v>211552</c:v>
                </c:pt>
                <c:pt idx="3">
                  <c:v>339706</c:v>
                </c:pt>
                <c:pt idx="4">
                  <c:v>343038</c:v>
                </c:pt>
              </c:numCache>
            </c:numRef>
          </c:val>
          <c:smooth val="0"/>
          <c:extLst>
            <c:ext xmlns:c16="http://schemas.microsoft.com/office/drawing/2014/chart" uri="{C3380CC4-5D6E-409C-BE32-E72D297353CC}">
              <c16:uniqueId val="{00000001-978E-4283-8A96-CAF5F8966C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11.25</c:v>
                </c:pt>
                <c:pt idx="1">
                  <c:v>6.5</c:v>
                </c:pt>
                <c:pt idx="2">
                  <c:v>5.66</c:v>
                </c:pt>
                <c:pt idx="3">
                  <c:v>6.17</c:v>
                </c:pt>
                <c:pt idx="4">
                  <c:v>6.27</c:v>
                </c:pt>
              </c:numCache>
            </c:numRef>
          </c:val>
          <c:extLst>
            <c:ext xmlns:c16="http://schemas.microsoft.com/office/drawing/2014/chart" uri="{C3380CC4-5D6E-409C-BE32-E72D297353CC}">
              <c16:uniqueId val="{00000000-04BD-42A7-A035-71249562A0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47.23</c:v>
                </c:pt>
                <c:pt idx="1">
                  <c:v>43.96</c:v>
                </c:pt>
                <c:pt idx="2">
                  <c:v>41.9</c:v>
                </c:pt>
                <c:pt idx="3">
                  <c:v>41.6</c:v>
                </c:pt>
                <c:pt idx="4">
                  <c:v>41.49</c:v>
                </c:pt>
              </c:numCache>
            </c:numRef>
          </c:val>
          <c:extLst>
            <c:ext xmlns:c16="http://schemas.microsoft.com/office/drawing/2014/chart" uri="{C3380CC4-5D6E-409C-BE32-E72D297353CC}">
              <c16:uniqueId val="{00000001-04BD-42A7-A035-71249562A0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2.2999999999999998</c:v>
                </c:pt>
                <c:pt idx="1">
                  <c:v>6.11</c:v>
                </c:pt>
                <c:pt idx="2">
                  <c:v>2.2599999999999998</c:v>
                </c:pt>
                <c:pt idx="3">
                  <c:v>7.21</c:v>
                </c:pt>
                <c:pt idx="4">
                  <c:v>6.94</c:v>
                </c:pt>
              </c:numCache>
            </c:numRef>
          </c:val>
          <c:smooth val="0"/>
          <c:extLst>
            <c:ext xmlns:c16="http://schemas.microsoft.com/office/drawing/2014/chart" uri="{C3380CC4-5D6E-409C-BE32-E72D297353CC}">
              <c16:uniqueId val="{00000002-04BD-42A7-A035-71249562A0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0.87</c:v>
                </c:pt>
                <c:pt idx="2">
                  <c:v>#N/A</c:v>
                </c:pt>
                <c:pt idx="3">
                  <c:v>0.78</c:v>
                </c:pt>
                <c:pt idx="4">
                  <c:v>#N/A</c:v>
                </c:pt>
                <c:pt idx="5">
                  <c:v>0.61</c:v>
                </c:pt>
                <c:pt idx="6">
                  <c:v>#N/A</c:v>
                </c:pt>
                <c:pt idx="7">
                  <c:v>3.21</c:v>
                </c:pt>
                <c:pt idx="8">
                  <c:v>#N/A</c:v>
                </c:pt>
                <c:pt idx="9">
                  <c:v>0.03</c:v>
                </c:pt>
              </c:numCache>
            </c:numRef>
          </c:val>
          <c:extLst>
            <c:ext xmlns:c16="http://schemas.microsoft.com/office/drawing/2014/chart" uri="{C3380CC4-5D6E-409C-BE32-E72D297353CC}">
              <c16:uniqueId val="{00000000-1A1C-4C26-BCA2-735039DC4A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A1C-4C26-BCA2-735039DC4AD2}"/>
            </c:ext>
          </c:extLst>
        </c:ser>
        <c:ser>
          <c:idx val="2"/>
          <c:order val="2"/>
          <c:tx>
            <c:strRef>
              <c:f>データシート!$A$29</c:f>
              <c:strCache>
                <c:ptCount val="1"/>
                <c:pt idx="0">
                  <c:v>美咲町後期高齢者医療特別会計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0.08</c:v>
                </c:pt>
                <c:pt idx="2">
                  <c:v>#N/A</c:v>
                </c:pt>
                <c:pt idx="3">
                  <c:v>0.04</c:v>
                </c:pt>
                <c:pt idx="4">
                  <c:v>#N/A</c:v>
                </c:pt>
                <c:pt idx="5">
                  <c:v>0</c:v>
                </c:pt>
                <c:pt idx="6">
                  <c:v>#N/A</c:v>
                </c:pt>
                <c:pt idx="7">
                  <c:v>0.03</c:v>
                </c:pt>
                <c:pt idx="8">
                  <c:v>#N/A</c:v>
                </c:pt>
                <c:pt idx="9">
                  <c:v>0.03</c:v>
                </c:pt>
              </c:numCache>
            </c:numRef>
          </c:val>
          <c:extLst>
            <c:ext xmlns:c16="http://schemas.microsoft.com/office/drawing/2014/chart" uri="{C3380CC4-5D6E-409C-BE32-E72D297353CC}">
              <c16:uniqueId val="{00000002-1A1C-4C26-BCA2-735039DC4AD2}"/>
            </c:ext>
          </c:extLst>
        </c:ser>
        <c:ser>
          <c:idx val="3"/>
          <c:order val="3"/>
          <c:tx>
            <c:strRef>
              <c:f>データシート!$A$30</c:f>
              <c:strCache>
                <c:ptCount val="1"/>
                <c:pt idx="0">
                  <c:v>美咲町みさきネット事業特別会計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0.36</c:v>
                </c:pt>
                <c:pt idx="4">
                  <c:v>#N/A</c:v>
                </c:pt>
                <c:pt idx="5">
                  <c:v>0.11</c:v>
                </c:pt>
                <c:pt idx="6">
                  <c:v>#N/A</c:v>
                </c:pt>
                <c:pt idx="7">
                  <c:v>0.08</c:v>
                </c:pt>
                <c:pt idx="8">
                  <c:v>#N/A</c:v>
                </c:pt>
                <c:pt idx="9">
                  <c:v>0.08</c:v>
                </c:pt>
              </c:numCache>
            </c:numRef>
          </c:val>
          <c:extLst>
            <c:ext xmlns:c16="http://schemas.microsoft.com/office/drawing/2014/chart" uri="{C3380CC4-5D6E-409C-BE32-E72D297353CC}">
              <c16:uniqueId val="{00000003-1A1C-4C26-BCA2-735039DC4AD2}"/>
            </c:ext>
          </c:extLst>
        </c:ser>
        <c:ser>
          <c:idx val="4"/>
          <c:order val="4"/>
          <c:tx>
            <c:strRef>
              <c:f>データシート!$A$31</c:f>
              <c:strCache>
                <c:ptCount val="1"/>
                <c:pt idx="0">
                  <c:v>美咲町国民健康保険事業特別会計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1.24</c:v>
                </c:pt>
                <c:pt idx="2">
                  <c:v>#N/A</c:v>
                </c:pt>
                <c:pt idx="3">
                  <c:v>0.77</c:v>
                </c:pt>
                <c:pt idx="4">
                  <c:v>#N/A</c:v>
                </c:pt>
                <c:pt idx="5">
                  <c:v>0.16</c:v>
                </c:pt>
                <c:pt idx="6">
                  <c:v>#N/A</c:v>
                </c:pt>
                <c:pt idx="7">
                  <c:v>0.17</c:v>
                </c:pt>
                <c:pt idx="8">
                  <c:v>#N/A</c:v>
                </c:pt>
                <c:pt idx="9">
                  <c:v>0.42</c:v>
                </c:pt>
              </c:numCache>
            </c:numRef>
          </c:val>
          <c:extLst>
            <c:ext xmlns:c16="http://schemas.microsoft.com/office/drawing/2014/chart" uri="{C3380CC4-5D6E-409C-BE32-E72D297353CC}">
              <c16:uniqueId val="{00000004-1A1C-4C26-BCA2-735039DC4AD2}"/>
            </c:ext>
          </c:extLst>
        </c:ser>
        <c:ser>
          <c:idx val="5"/>
          <c:order val="5"/>
          <c:tx>
            <c:strRef>
              <c:f>データシート!$A$32</c:f>
              <c:strCache>
                <c:ptCount val="1"/>
                <c:pt idx="0">
                  <c:v>美咲町介護保険事業特別会計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1.1299999999999999</c:v>
                </c:pt>
                <c:pt idx="2">
                  <c:v>#N/A</c:v>
                </c:pt>
                <c:pt idx="3">
                  <c:v>1.54</c:v>
                </c:pt>
                <c:pt idx="4">
                  <c:v>#N/A</c:v>
                </c:pt>
                <c:pt idx="5">
                  <c:v>2.5299999999999998</c:v>
                </c:pt>
                <c:pt idx="6">
                  <c:v>#N/A</c:v>
                </c:pt>
                <c:pt idx="7">
                  <c:v>2.54</c:v>
                </c:pt>
                <c:pt idx="8">
                  <c:v>#N/A</c:v>
                </c:pt>
                <c:pt idx="9">
                  <c:v>1.68</c:v>
                </c:pt>
              </c:numCache>
            </c:numRef>
          </c:val>
          <c:extLst>
            <c:ext xmlns:c16="http://schemas.microsoft.com/office/drawing/2014/chart" uri="{C3380CC4-5D6E-409C-BE32-E72D297353CC}">
              <c16:uniqueId val="{00000005-1A1C-4C26-BCA2-735039DC4AD2}"/>
            </c:ext>
          </c:extLst>
        </c:ser>
        <c:ser>
          <c:idx val="6"/>
          <c:order val="6"/>
          <c:tx>
            <c:strRef>
              <c:f>データシート!$A$33</c:f>
              <c:strCache>
                <c:ptCount val="1"/>
                <c:pt idx="0">
                  <c:v>美咲町下水道事業会計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2.52</c:v>
                </c:pt>
              </c:numCache>
            </c:numRef>
          </c:val>
          <c:extLst>
            <c:ext xmlns:c16="http://schemas.microsoft.com/office/drawing/2014/chart" uri="{C3380CC4-5D6E-409C-BE32-E72D297353CC}">
              <c16:uniqueId val="{00000006-1A1C-4C26-BCA2-735039DC4AD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11.43</c:v>
                </c:pt>
                <c:pt idx="2">
                  <c:v>#N/A</c:v>
                </c:pt>
                <c:pt idx="3">
                  <c:v>6.33</c:v>
                </c:pt>
                <c:pt idx="4">
                  <c:v>#N/A</c:v>
                </c:pt>
                <c:pt idx="5">
                  <c:v>5.72</c:v>
                </c:pt>
                <c:pt idx="6">
                  <c:v>#N/A</c:v>
                </c:pt>
                <c:pt idx="7">
                  <c:v>6.23</c:v>
                </c:pt>
                <c:pt idx="8">
                  <c:v>#N/A</c:v>
                </c:pt>
                <c:pt idx="9">
                  <c:v>6.31</c:v>
                </c:pt>
              </c:numCache>
            </c:numRef>
          </c:val>
          <c:extLst>
            <c:ext xmlns:c16="http://schemas.microsoft.com/office/drawing/2014/chart" uri="{C3380CC4-5D6E-409C-BE32-E72D297353CC}">
              <c16:uniqueId val="{00000007-1A1C-4C26-BCA2-735039DC4AD2}"/>
            </c:ext>
          </c:extLst>
        </c:ser>
        <c:ser>
          <c:idx val="8"/>
          <c:order val="8"/>
          <c:tx>
            <c:strRef>
              <c:f>データシート!$A$35</c:f>
              <c:strCache>
                <c:ptCount val="1"/>
                <c:pt idx="0">
                  <c:v>美咲町水道事業会計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c:v>
                </c:pt>
                <c:pt idx="2">
                  <c:v>#N/A</c:v>
                </c:pt>
                <c:pt idx="3">
                  <c:v>7.72</c:v>
                </c:pt>
                <c:pt idx="4">
                  <c:v>#N/A</c:v>
                </c:pt>
                <c:pt idx="5">
                  <c:v>8.99</c:v>
                </c:pt>
                <c:pt idx="6">
                  <c:v>#N/A</c:v>
                </c:pt>
                <c:pt idx="7">
                  <c:v>9.42</c:v>
                </c:pt>
                <c:pt idx="8">
                  <c:v>#N/A</c:v>
                </c:pt>
                <c:pt idx="9">
                  <c:v>12.05</c:v>
                </c:pt>
              </c:numCache>
            </c:numRef>
          </c:val>
          <c:extLst>
            <c:ext xmlns:c16="http://schemas.microsoft.com/office/drawing/2014/chart" uri="{C3380CC4-5D6E-409C-BE32-E72D297353CC}">
              <c16:uniqueId val="{00000008-1A1C-4C26-BCA2-735039DC4AD2}"/>
            </c:ext>
          </c:extLst>
        </c:ser>
        <c:ser>
          <c:idx val="9"/>
          <c:order val="9"/>
          <c:tx>
            <c:strRef>
              <c:f>データシート!$A$36</c:f>
              <c:strCache>
                <c:ptCount val="1"/>
                <c:pt idx="0">
                  <c:v>美咲町住宅新築資金等貸付事業特別会計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0.28999999999999998</c:v>
                </c:pt>
                <c:pt idx="1">
                  <c:v>#N/A</c:v>
                </c:pt>
                <c:pt idx="2">
                  <c:v>0.23</c:v>
                </c:pt>
                <c:pt idx="3">
                  <c:v>#N/A</c:v>
                </c:pt>
                <c:pt idx="4">
                  <c:v>0.2</c:v>
                </c:pt>
                <c:pt idx="5">
                  <c:v>#N/A</c:v>
                </c:pt>
                <c:pt idx="6">
                  <c:v>0.17</c:v>
                </c:pt>
                <c:pt idx="7">
                  <c:v>#N/A</c:v>
                </c:pt>
                <c:pt idx="8">
                  <c:v>0.14000000000000001</c:v>
                </c:pt>
                <c:pt idx="9">
                  <c:v>#N/A</c:v>
                </c:pt>
              </c:numCache>
            </c:numRef>
          </c:val>
          <c:extLst>
            <c:ext xmlns:c16="http://schemas.microsoft.com/office/drawing/2014/chart" uri="{C3380CC4-5D6E-409C-BE32-E72D297353CC}">
              <c16:uniqueId val="{00000009-1A1C-4C26-BCA2-735039DC4A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1292</c:v>
                </c:pt>
                <c:pt idx="5">
                  <c:v>1499</c:v>
                </c:pt>
                <c:pt idx="8">
                  <c:v>1462</c:v>
                </c:pt>
                <c:pt idx="11">
                  <c:v>1428</c:v>
                </c:pt>
                <c:pt idx="14">
                  <c:v>1346</c:v>
                </c:pt>
              </c:numCache>
            </c:numRef>
          </c:val>
          <c:extLst>
            <c:ext xmlns:c16="http://schemas.microsoft.com/office/drawing/2014/chart" uri="{C3380CC4-5D6E-409C-BE32-E72D297353CC}">
              <c16:uniqueId val="{00000000-BA39-4CE0-AEAF-E8458DBE2F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A39-4CE0-AEAF-E8458DBE2F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2</c:v>
                </c:pt>
                <c:pt idx="6">
                  <c:v>2</c:v>
                </c:pt>
                <c:pt idx="9">
                  <c:v>2</c:v>
                </c:pt>
                <c:pt idx="12">
                  <c:v>2</c:v>
                </c:pt>
              </c:numCache>
            </c:numRef>
          </c:val>
          <c:extLst>
            <c:ext xmlns:c16="http://schemas.microsoft.com/office/drawing/2014/chart" uri="{C3380CC4-5D6E-409C-BE32-E72D297353CC}">
              <c16:uniqueId val="{00000002-BA39-4CE0-AEAF-E8458DBE2F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124</c:v>
                </c:pt>
                <c:pt idx="3">
                  <c:v>123</c:v>
                </c:pt>
                <c:pt idx="6">
                  <c:v>125</c:v>
                </c:pt>
                <c:pt idx="9">
                  <c:v>129</c:v>
                </c:pt>
                <c:pt idx="12">
                  <c:v>93</c:v>
                </c:pt>
              </c:numCache>
            </c:numRef>
          </c:val>
          <c:extLst>
            <c:ext xmlns:c16="http://schemas.microsoft.com/office/drawing/2014/chart" uri="{C3380CC4-5D6E-409C-BE32-E72D297353CC}">
              <c16:uniqueId val="{00000003-BA39-4CE0-AEAF-E8458DBE2F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484</c:v>
                </c:pt>
                <c:pt idx="3">
                  <c:v>529</c:v>
                </c:pt>
                <c:pt idx="6">
                  <c:v>505</c:v>
                </c:pt>
                <c:pt idx="9">
                  <c:v>464</c:v>
                </c:pt>
                <c:pt idx="12">
                  <c:v>516</c:v>
                </c:pt>
              </c:numCache>
            </c:numRef>
          </c:val>
          <c:extLst>
            <c:ext xmlns:c16="http://schemas.microsoft.com/office/drawing/2014/chart" uri="{C3380CC4-5D6E-409C-BE32-E72D297353CC}">
              <c16:uniqueId val="{00000004-BA39-4CE0-AEAF-E8458DBE2F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39-4CE0-AEAF-E8458DBE2F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A39-4CE0-AEAF-E8458DBE2F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1232</c:v>
                </c:pt>
                <c:pt idx="3">
                  <c:v>1468</c:v>
                </c:pt>
                <c:pt idx="6">
                  <c:v>1367</c:v>
                </c:pt>
                <c:pt idx="9">
                  <c:v>1332</c:v>
                </c:pt>
                <c:pt idx="12">
                  <c:v>1325</c:v>
                </c:pt>
              </c:numCache>
            </c:numRef>
          </c:val>
          <c:extLst>
            <c:ext xmlns:c16="http://schemas.microsoft.com/office/drawing/2014/chart" uri="{C3380CC4-5D6E-409C-BE32-E72D297353CC}">
              <c16:uniqueId val="{00000007-BA39-4CE0-AEAF-E8458DBE2F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553</c:v>
                </c:pt>
                <c:pt idx="2">
                  <c:v>#N/A</c:v>
                </c:pt>
                <c:pt idx="3">
                  <c:v>#N/A</c:v>
                </c:pt>
                <c:pt idx="4">
                  <c:v>623</c:v>
                </c:pt>
                <c:pt idx="5">
                  <c:v>#N/A</c:v>
                </c:pt>
                <c:pt idx="6">
                  <c:v>#N/A</c:v>
                </c:pt>
                <c:pt idx="7">
                  <c:v>537</c:v>
                </c:pt>
                <c:pt idx="8">
                  <c:v>#N/A</c:v>
                </c:pt>
                <c:pt idx="9">
                  <c:v>#N/A</c:v>
                </c:pt>
                <c:pt idx="10">
                  <c:v>499</c:v>
                </c:pt>
                <c:pt idx="11">
                  <c:v>#N/A</c:v>
                </c:pt>
                <c:pt idx="12">
                  <c:v>#N/A</c:v>
                </c:pt>
                <c:pt idx="13">
                  <c:v>590</c:v>
                </c:pt>
                <c:pt idx="14">
                  <c:v>#N/A</c:v>
                </c:pt>
              </c:numCache>
            </c:numRef>
          </c:val>
          <c:smooth val="0"/>
          <c:extLst>
            <c:ext xmlns:c16="http://schemas.microsoft.com/office/drawing/2014/chart" uri="{C3380CC4-5D6E-409C-BE32-E72D297353CC}">
              <c16:uniqueId val="{00000008-BA39-4CE0-AEAF-E8458DBE2F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11545</c:v>
                </c:pt>
                <c:pt idx="5">
                  <c:v>11061</c:v>
                </c:pt>
                <c:pt idx="8">
                  <c:v>10899</c:v>
                </c:pt>
                <c:pt idx="11">
                  <c:v>11966</c:v>
                </c:pt>
                <c:pt idx="14">
                  <c:v>12970</c:v>
                </c:pt>
              </c:numCache>
            </c:numRef>
          </c:val>
          <c:extLst>
            <c:ext xmlns:c16="http://schemas.microsoft.com/office/drawing/2014/chart" uri="{C3380CC4-5D6E-409C-BE32-E72D297353CC}">
              <c16:uniqueId val="{00000000-9DEC-4A66-875B-6F6A3E448F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c:v>
                </c:pt>
                <c:pt idx="5">
                  <c:v>22</c:v>
                </c:pt>
                <c:pt idx="8">
                  <c:v>16</c:v>
                </c:pt>
                <c:pt idx="11">
                  <c:v>12</c:v>
                </c:pt>
                <c:pt idx="14">
                  <c:v>9</c:v>
                </c:pt>
              </c:numCache>
            </c:numRef>
          </c:val>
          <c:extLst>
            <c:ext xmlns:c16="http://schemas.microsoft.com/office/drawing/2014/chart" uri="{C3380CC4-5D6E-409C-BE32-E72D297353CC}">
              <c16:uniqueId val="{00000001-9DEC-4A66-875B-6F6A3E448F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6364</c:v>
                </c:pt>
                <c:pt idx="5">
                  <c:v>6831</c:v>
                </c:pt>
                <c:pt idx="8">
                  <c:v>7090</c:v>
                </c:pt>
                <c:pt idx="11">
                  <c:v>7220</c:v>
                </c:pt>
                <c:pt idx="14">
                  <c:v>6448</c:v>
                </c:pt>
              </c:numCache>
            </c:numRef>
          </c:val>
          <c:extLst>
            <c:ext xmlns:c16="http://schemas.microsoft.com/office/drawing/2014/chart" uri="{C3380CC4-5D6E-409C-BE32-E72D297353CC}">
              <c16:uniqueId val="{00000002-9DEC-4A66-875B-6F6A3E448F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EC-4A66-875B-6F6A3E448F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EC-4A66-875B-6F6A3E448F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EC-4A66-875B-6F6A3E448F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2452</c:v>
                </c:pt>
                <c:pt idx="3">
                  <c:v>2354</c:v>
                </c:pt>
                <c:pt idx="6">
                  <c:v>1411</c:v>
                </c:pt>
                <c:pt idx="9">
                  <c:v>1497</c:v>
                </c:pt>
                <c:pt idx="12">
                  <c:v>1518</c:v>
                </c:pt>
              </c:numCache>
            </c:numRef>
          </c:val>
          <c:extLst>
            <c:ext xmlns:c16="http://schemas.microsoft.com/office/drawing/2014/chart" uri="{C3380CC4-5D6E-409C-BE32-E72D297353CC}">
              <c16:uniqueId val="{00000006-9DEC-4A66-875B-6F6A3E448F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988</c:v>
                </c:pt>
                <c:pt idx="3">
                  <c:v>907</c:v>
                </c:pt>
                <c:pt idx="6">
                  <c:v>770</c:v>
                </c:pt>
                <c:pt idx="9">
                  <c:v>665</c:v>
                </c:pt>
                <c:pt idx="12">
                  <c:v>576</c:v>
                </c:pt>
              </c:numCache>
            </c:numRef>
          </c:val>
          <c:extLst>
            <c:ext xmlns:c16="http://schemas.microsoft.com/office/drawing/2014/chart" uri="{C3380CC4-5D6E-409C-BE32-E72D297353CC}">
              <c16:uniqueId val="{00000007-9DEC-4A66-875B-6F6A3E448F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4346</c:v>
                </c:pt>
                <c:pt idx="3">
                  <c:v>4214</c:v>
                </c:pt>
                <c:pt idx="6">
                  <c:v>4181</c:v>
                </c:pt>
                <c:pt idx="9">
                  <c:v>3952</c:v>
                </c:pt>
                <c:pt idx="12">
                  <c:v>3819</c:v>
                </c:pt>
              </c:numCache>
            </c:numRef>
          </c:val>
          <c:extLst>
            <c:ext xmlns:c16="http://schemas.microsoft.com/office/drawing/2014/chart" uri="{C3380CC4-5D6E-409C-BE32-E72D297353CC}">
              <c16:uniqueId val="{00000008-9DEC-4A66-875B-6F6A3E448F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c:v>
                </c:pt>
                <c:pt idx="3">
                  <c:v>34</c:v>
                </c:pt>
                <c:pt idx="6">
                  <c:v>27</c:v>
                </c:pt>
                <c:pt idx="9">
                  <c:v>20</c:v>
                </c:pt>
                <c:pt idx="12">
                  <c:v>15</c:v>
                </c:pt>
              </c:numCache>
            </c:numRef>
          </c:val>
          <c:extLst>
            <c:ext xmlns:c16="http://schemas.microsoft.com/office/drawing/2014/chart" uri="{C3380CC4-5D6E-409C-BE32-E72D297353CC}">
              <c16:uniqueId val="{00000009-9DEC-4A66-875B-6F6A3E448F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12014</c:v>
                </c:pt>
                <c:pt idx="3">
                  <c:v>11282</c:v>
                </c:pt>
                <c:pt idx="6">
                  <c:v>11437</c:v>
                </c:pt>
                <c:pt idx="9">
                  <c:v>13023</c:v>
                </c:pt>
                <c:pt idx="12">
                  <c:v>14808</c:v>
                </c:pt>
              </c:numCache>
            </c:numRef>
          </c:val>
          <c:extLst>
            <c:ext xmlns:c16="http://schemas.microsoft.com/office/drawing/2014/chart" uri="{C3380CC4-5D6E-409C-BE32-E72D297353CC}">
              <c16:uniqueId val="{0000000A-9DEC-4A66-875B-6F6A3E448FC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1900</c:v>
                </c:pt>
                <c:pt idx="2">
                  <c:v>#N/A</c:v>
                </c:pt>
                <c:pt idx="3">
                  <c:v>#N/A</c:v>
                </c:pt>
                <c:pt idx="4">
                  <c:v>878</c:v>
                </c:pt>
                <c:pt idx="5">
                  <c:v>#N/A</c:v>
                </c:pt>
                <c:pt idx="6">
                  <c:v>#N/A</c:v>
                </c:pt>
                <c:pt idx="7">
                  <c:v>0</c:v>
                </c:pt>
                <c:pt idx="8">
                  <c:v>#N/A</c:v>
                </c:pt>
                <c:pt idx="9">
                  <c:v>#N/A</c:v>
                </c:pt>
                <c:pt idx="10">
                  <c:v>0</c:v>
                </c:pt>
                <c:pt idx="11">
                  <c:v>#N/A</c:v>
                </c:pt>
                <c:pt idx="12">
                  <c:v>#N/A</c:v>
                </c:pt>
                <c:pt idx="13">
                  <c:v>1309</c:v>
                </c:pt>
                <c:pt idx="14">
                  <c:v>#N/A</c:v>
                </c:pt>
              </c:numCache>
            </c:numRef>
          </c:val>
          <c:smooth val="0"/>
          <c:extLst>
            <c:ext xmlns:c16="http://schemas.microsoft.com/office/drawing/2014/chart" uri="{C3380CC4-5D6E-409C-BE32-E72D297353CC}">
              <c16:uniqueId val="{0000000B-9DEC-4A66-875B-6F6A3E448FC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3041</c:v>
                </c:pt>
                <c:pt idx="1">
                  <c:v>3041</c:v>
                </c:pt>
                <c:pt idx="2">
                  <c:v>3042</c:v>
                </c:pt>
              </c:numCache>
            </c:numRef>
          </c:val>
          <c:extLst>
            <c:ext xmlns:c16="http://schemas.microsoft.com/office/drawing/2014/chart" uri="{C3380CC4-5D6E-409C-BE32-E72D297353CC}">
              <c16:uniqueId val="{00000000-337E-4544-A618-7899C4AFC8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1022</c:v>
                </c:pt>
                <c:pt idx="1">
                  <c:v>1092</c:v>
                </c:pt>
                <c:pt idx="2">
                  <c:v>593</c:v>
                </c:pt>
              </c:numCache>
            </c:numRef>
          </c:val>
          <c:extLst>
            <c:ext xmlns:c16="http://schemas.microsoft.com/office/drawing/2014/chart" uri="{C3380CC4-5D6E-409C-BE32-E72D297353CC}">
              <c16:uniqueId val="{00000001-337E-4544-A618-7899C4AFC8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4619</c:v>
                </c:pt>
                <c:pt idx="1">
                  <c:v>4603</c:v>
                </c:pt>
                <c:pt idx="2">
                  <c:v>4004</c:v>
                </c:pt>
              </c:numCache>
            </c:numRef>
          </c:val>
          <c:extLst>
            <c:ext xmlns:c16="http://schemas.microsoft.com/office/drawing/2014/chart" uri="{C3380CC4-5D6E-409C-BE32-E72D297353CC}">
              <c16:uniqueId val="{00000002-337E-4544-A618-7899C4AFC8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一番大きなウエートを占めている元利償還金については、繰上償還を行ったことにより</a:t>
          </a:r>
          <a:r>
            <a:rPr lang="ja-JP" altLang="en-US" sz="1100" b="0" i="0" baseline="0">
              <a:solidFill>
                <a:schemeClr val="dk1"/>
              </a:solidFill>
              <a:effectLst/>
              <a:latin typeface="+mn-lt"/>
              <a:ea typeface="+mn-ea"/>
              <a:cs typeface="+mn-cs"/>
            </a:rPr>
            <a:t>増額を抑制して</a:t>
          </a:r>
          <a:r>
            <a:rPr lang="ja-JP" altLang="ja-JP" sz="1100" b="0" i="0" baseline="0">
              <a:solidFill>
                <a:schemeClr val="dk1"/>
              </a:solidFill>
              <a:effectLst/>
              <a:latin typeface="+mn-lt"/>
              <a:ea typeface="+mn-ea"/>
              <a:cs typeface="+mn-cs"/>
            </a:rPr>
            <a:t>いる。今後は</a:t>
          </a:r>
          <a:r>
            <a:rPr lang="ja-JP" altLang="en-US" sz="1100" b="0" i="0" baseline="0">
              <a:solidFill>
                <a:schemeClr val="dk1"/>
              </a:solidFill>
              <a:effectLst/>
              <a:latin typeface="+mn-lt"/>
              <a:ea typeface="+mn-ea"/>
              <a:cs typeface="+mn-cs"/>
            </a:rPr>
            <a:t>多世代交流拠点整備事業など</a:t>
          </a:r>
          <a:r>
            <a:rPr lang="ja-JP" altLang="ja-JP" sz="1100" b="0" i="0" baseline="0">
              <a:solidFill>
                <a:schemeClr val="dk1"/>
              </a:solidFill>
              <a:effectLst/>
              <a:latin typeface="+mn-lt"/>
              <a:ea typeface="+mn-ea"/>
              <a:cs typeface="+mn-cs"/>
            </a:rPr>
            <a:t>大規模事業の影響により増加が見込まれるので、</a:t>
          </a:r>
          <a:r>
            <a:rPr lang="ja-JP" altLang="en-US" sz="1100" b="0" i="0" baseline="0">
              <a:solidFill>
                <a:schemeClr val="dk1"/>
              </a:solidFill>
              <a:effectLst/>
              <a:latin typeface="+mn-lt"/>
              <a:ea typeface="+mn-ea"/>
              <a:cs typeface="+mn-cs"/>
            </a:rPr>
            <a:t>新発債の</a:t>
          </a:r>
          <a:r>
            <a:rPr lang="ja-JP" altLang="ja-JP" sz="1100" b="0" i="0" baseline="0">
              <a:solidFill>
                <a:schemeClr val="dk1"/>
              </a:solidFill>
              <a:effectLst/>
              <a:latin typeface="+mn-lt"/>
              <a:ea typeface="+mn-ea"/>
              <a:cs typeface="+mn-cs"/>
            </a:rPr>
            <a:t>発行を</a:t>
          </a:r>
          <a:r>
            <a:rPr lang="ja-JP" altLang="en-US" sz="1100" b="0" i="0" baseline="0">
              <a:solidFill>
                <a:schemeClr val="dk1"/>
              </a:solidFill>
              <a:effectLst/>
              <a:latin typeface="+mn-lt"/>
              <a:ea typeface="+mn-ea"/>
              <a:cs typeface="+mn-cs"/>
            </a:rPr>
            <a:t>抑え</a:t>
          </a:r>
          <a:r>
            <a:rPr lang="ja-JP" altLang="ja-JP" sz="1100" b="0" i="0" baseline="0">
              <a:solidFill>
                <a:schemeClr val="dk1"/>
              </a:solidFill>
              <a:effectLst/>
              <a:latin typeface="+mn-lt"/>
              <a:ea typeface="+mn-ea"/>
              <a:cs typeface="+mn-cs"/>
            </a:rPr>
            <a:t>るとともに、計画的な繰上償還を行っていくなど適正な管理に努める。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元利償還金以外の分子について、公営企業債の元利償還金に対する繰入金について増加傾向になっている。上下水道事業が</a:t>
          </a:r>
          <a:r>
            <a:rPr lang="ja-JP" altLang="en-US" sz="1100" b="0" i="0" baseline="0">
              <a:solidFill>
                <a:schemeClr val="dk1"/>
              </a:solidFill>
              <a:effectLst/>
              <a:latin typeface="+mn-lt"/>
              <a:ea typeface="+mn-ea"/>
              <a:cs typeface="+mn-cs"/>
            </a:rPr>
            <a:t>耐震化や更新改良事業を進めていけば、</a:t>
          </a:r>
          <a:r>
            <a:rPr lang="ja-JP" altLang="ja-JP" sz="1100" b="0" i="0" baseline="0">
              <a:solidFill>
                <a:schemeClr val="dk1"/>
              </a:solidFill>
              <a:effectLst/>
              <a:latin typeface="+mn-lt"/>
              <a:ea typeface="+mn-ea"/>
              <a:cs typeface="+mn-cs"/>
            </a:rPr>
            <a:t>今後も高い水準が見込まれる。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地方債現在高は、</a:t>
          </a:r>
          <a:r>
            <a:rPr kumimoji="1" lang="ja-JP" altLang="en-US" sz="1100">
              <a:solidFill>
                <a:schemeClr val="dk1"/>
              </a:solidFill>
              <a:effectLst/>
              <a:latin typeface="+mn-lt"/>
              <a:ea typeface="+mn-ea"/>
              <a:cs typeface="+mn-cs"/>
            </a:rPr>
            <a:t>多世代交流拠点</a:t>
          </a:r>
          <a:r>
            <a:rPr kumimoji="1" lang="ja-JP" altLang="ja-JP" sz="1100">
              <a:solidFill>
                <a:schemeClr val="dk1"/>
              </a:solidFill>
              <a:effectLst/>
              <a:latin typeface="+mn-lt"/>
              <a:ea typeface="+mn-ea"/>
              <a:cs typeface="+mn-cs"/>
            </a:rPr>
            <a:t>事業などにより増加している。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年度においても繰越事業があり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暫くは</a:t>
          </a:r>
          <a:r>
            <a:rPr kumimoji="1" lang="ja-JP" altLang="ja-JP" sz="1100">
              <a:solidFill>
                <a:schemeClr val="dk1"/>
              </a:solidFill>
              <a:effectLst/>
              <a:latin typeface="+mn-lt"/>
              <a:ea typeface="+mn-ea"/>
              <a:cs typeface="+mn-cs"/>
            </a:rPr>
            <a:t>高い水準になることが想定される。</a:t>
          </a:r>
          <a:endParaRPr lang="ja-JP" altLang="ja-JP" sz="1400">
            <a:effectLst/>
          </a:endParaRPr>
        </a:p>
        <a:p>
          <a:r>
            <a:rPr kumimoji="1" lang="ja-JP" altLang="ja-JP" sz="1100">
              <a:solidFill>
                <a:schemeClr val="dk1"/>
              </a:solidFill>
              <a:effectLst/>
              <a:latin typeface="+mn-lt"/>
              <a:ea typeface="+mn-ea"/>
              <a:cs typeface="+mn-cs"/>
            </a:rPr>
            <a:t>公営企業債等繰入見込額については、継続して実施している上下水道事業の影響により、今後も大きな減少は見込めない状況である。</a:t>
          </a:r>
          <a:r>
            <a:rPr kumimoji="1" lang="ja-JP" altLang="en-US" sz="1100">
              <a:solidFill>
                <a:schemeClr val="dk1"/>
              </a:solidFill>
              <a:effectLst/>
              <a:latin typeface="+mn-lt"/>
              <a:ea typeface="+mn-ea"/>
              <a:cs typeface="+mn-cs"/>
            </a:rPr>
            <a:t>むしろ今後耐震化、更新事業が始まれば増加する。</a:t>
          </a:r>
          <a:endParaRPr lang="ja-JP" altLang="ja-JP" sz="1400">
            <a:effectLst/>
          </a:endParaRPr>
        </a:p>
        <a:p>
          <a:r>
            <a:rPr kumimoji="1" lang="ja-JP" altLang="ja-JP" sz="1100">
              <a:solidFill>
                <a:schemeClr val="dk1"/>
              </a:solidFill>
              <a:effectLst/>
              <a:latin typeface="+mn-lt"/>
              <a:ea typeface="+mn-ea"/>
              <a:cs typeface="+mn-cs"/>
            </a:rPr>
            <a:t>充当可能基金については財政状況の許す範囲で積立を行っており、</a:t>
          </a:r>
          <a:r>
            <a:rPr kumimoji="1" lang="ja-JP" altLang="en-US" sz="1100">
              <a:solidFill>
                <a:schemeClr val="dk1"/>
              </a:solidFill>
              <a:effectLst/>
              <a:latin typeface="+mn-lt"/>
              <a:ea typeface="+mn-ea"/>
              <a:cs typeface="+mn-cs"/>
            </a:rPr>
            <a:t>減少しないような財政運営が必要である。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多世代交流拠点整備事業を含む大規模事業などに充当するため全体として１，２５６百万円を取り崩し、１６０百万円積み立てたため、１，０９６百万円の減額となった。。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将来負担の軽減のため、繰上償還の財源として減債基金を取り崩す予定である。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また、余剰財源は今後の事業を見越して各基金へ積み立てるよう努める。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長期振興まちづくり基金：町民福祉向上に資する長期的な計画に基づく事業を円滑に推進するとともに、町財政の健全な運営を図ることを目的とする。</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元気なまちづくり基金：まち全体の元気なまちづくりを推進することを目的とする。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教育振興基金：美咲町における教育振興に要する費用の財源に充てることを目的とする。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庁舎建設基金：美咲町庁舎建設を図ることを目的とする。</a:t>
          </a:r>
          <a:endPar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学校教育施設整備基金：美咲町における学校教育施設の建設及び整備に要する費用の財源に充てることを目的とする。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長期振興まちづくり基金：</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あさひが丘施設改修事業、窓口サービス改革事業などに３３７百万円充当し、８８百万円を積立てた。</a:t>
          </a:r>
          <a:endPar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元気なまちづくり基金：</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美咲町ＧＩＳ整備事業に１６４百円充当した。</a:t>
          </a:r>
          <a:endPar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教育振興基金：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柵原学園関連施設集約化事業などに４７百万円充当した。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多世代交流拠点整備事業などに１５０百万円充当した。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各基金の目的に沿って有効活用を図り、該当事業に充当を行う。また、余剰財源を積み立てて将来負担に備える。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利子相当分を積み立てた。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現状をキープすることを目標とする。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繰上償還を行うため４９９百万円を取り崩した。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大規模事業による償還に備え、余剰財源を積み立てる。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12,538
12,378
232.17
15,757,169
14,560,029
459,968
7,332,138
14,808,017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人口の減少や全国平均を上回る高齢化率に加え、町内の中心となる</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次産業が低調なことにより、財政基盤が弱く、類似団体では低い水準となっている。</a:t>
          </a:r>
          <a:r>
            <a:rPr lang="ja-JP" altLang="en-US" sz="1100" b="0" i="0" baseline="0">
              <a:solidFill>
                <a:schemeClr val="dk1"/>
              </a:solidFill>
              <a:effectLst/>
              <a:latin typeface="+mn-lt"/>
              <a:ea typeface="+mn-ea"/>
              <a:cs typeface="+mn-cs"/>
            </a:rPr>
            <a:t>事業や補助金の</a:t>
          </a:r>
          <a:r>
            <a:rPr lang="ja-JP" altLang="ja-JP" sz="1100" b="0" i="0" baseline="0">
              <a:solidFill>
                <a:schemeClr val="dk1"/>
              </a:solidFill>
              <a:effectLst/>
              <a:latin typeface="+mn-lt"/>
              <a:ea typeface="+mn-ea"/>
              <a:cs typeface="+mn-cs"/>
            </a:rPr>
            <a:t>見直し等により歳出の削減に努めるとともに、</a:t>
          </a:r>
          <a:r>
            <a:rPr lang="ja-JP" altLang="en-US" sz="1100" b="0" i="0" baseline="0">
              <a:solidFill>
                <a:schemeClr val="dk1"/>
              </a:solidFill>
              <a:effectLst/>
              <a:latin typeface="+mn-lt"/>
              <a:ea typeface="+mn-ea"/>
              <a:cs typeface="+mn-cs"/>
            </a:rPr>
            <a:t>使用料の見直しや</a:t>
          </a:r>
          <a:r>
            <a:rPr lang="ja-JP" altLang="ja-JP" sz="1100" b="0" i="0" baseline="0">
              <a:solidFill>
                <a:schemeClr val="dk1"/>
              </a:solidFill>
              <a:effectLst/>
              <a:latin typeface="+mn-lt"/>
              <a:ea typeface="+mn-ea"/>
              <a:cs typeface="+mn-cs"/>
            </a:rPr>
            <a:t>地方税の徴収強化等の取組みを行い、財政の健全化に努める。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28363</xdr:rowOff>
    </xdr:from>
    <xdr:to>
      <xdr:col>23</xdr:col>
      <xdr:colOff>133350</xdr:colOff>
      <xdr:row>44</xdr:row>
      <xdr:rowOff>36406</xdr:rowOff>
    </xdr:to>
    <xdr:cxnSp macro="">
      <xdr:nvCxnSpPr>
        <xdr:cNvPr id="68" name="直線コネクタ 67"/>
        <xdr:cNvCxnSpPr/>
      </xdr:nvCxnSpPr>
      <xdr:spPr>
        <a:xfrm flipV="1">
          <a:off x="4114800" y="75721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36406</xdr:rowOff>
    </xdr:from>
    <xdr:to>
      <xdr:col>19</xdr:col>
      <xdr:colOff>133350</xdr:colOff>
      <xdr:row>44</xdr:row>
      <xdr:rowOff>44450</xdr:rowOff>
    </xdr:to>
    <xdr:cxnSp macro="">
      <xdr:nvCxnSpPr>
        <xdr:cNvPr id="71" name="直線コネクタ 70"/>
        <xdr:cNvCxnSpPr/>
      </xdr:nvCxnSpPr>
      <xdr:spPr>
        <a:xfrm flipV="1">
          <a:off x="3225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87" name="楕円 86"/>
        <xdr:cNvSpPr/>
      </xdr:nvSpPr>
      <xdr:spPr>
        <a:xfrm>
          <a:off x="49022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44890</xdr:rowOff>
    </xdr:from>
    <xdr:ext cx="762000" cy="259045"/>
    <xdr:sp macro="" textlink="">
      <xdr:nvSpPr>
        <xdr:cNvPr id="88" name="財政力該当値テキスト"/>
        <xdr:cNvSpPr txBox="1"/>
      </xdr:nvSpPr>
      <xdr:spPr>
        <a:xfrm>
          <a:off x="5041900" y="741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157056</xdr:rowOff>
    </xdr:from>
    <xdr:to>
      <xdr:col>19</xdr:col>
      <xdr:colOff>184150</xdr:colOff>
      <xdr:row>44</xdr:row>
      <xdr:rowOff>87206</xdr:rowOff>
    </xdr:to>
    <xdr:sp macro="" textlink="">
      <xdr:nvSpPr>
        <xdr:cNvPr id="89" name="楕円 88"/>
        <xdr:cNvSpPr/>
      </xdr:nvSpPr>
      <xdr:spPr>
        <a:xfrm>
          <a:off x="4064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90" name="テキスト ボックス 89"/>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類似団体の平均より下回っているが、多世代交流拠点整備関連事業などの大規模事業</a:t>
          </a:r>
          <a:r>
            <a:rPr kumimoji="1" lang="ja-JP" altLang="en-US" sz="1100">
              <a:solidFill>
                <a:schemeClr val="dk1"/>
              </a:solidFill>
              <a:effectLst/>
              <a:latin typeface="+mn-lt"/>
              <a:ea typeface="+mn-ea"/>
              <a:cs typeface="+mn-cs"/>
            </a:rPr>
            <a:t>が終了し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公債費の増加が見込まれるため、新発債の抑制や繰上償還を計画的に行い</a:t>
          </a:r>
          <a:r>
            <a:rPr kumimoji="1" lang="ja-JP" altLang="en-US" sz="1100">
              <a:solidFill>
                <a:schemeClr val="dk1"/>
              </a:solidFill>
              <a:effectLst/>
              <a:latin typeface="+mn-lt"/>
              <a:ea typeface="+mn-ea"/>
              <a:cs typeface="+mn-cs"/>
            </a:rPr>
            <a:t>義務的経費の削減</a:t>
          </a:r>
          <a:r>
            <a:rPr kumimoji="1" lang="ja-JP" altLang="ja-JP" sz="1100">
              <a:solidFill>
                <a:schemeClr val="dk1"/>
              </a:solidFill>
              <a:effectLst/>
              <a:latin typeface="+mn-lt"/>
              <a:ea typeface="+mn-ea"/>
              <a:cs typeface="+mn-cs"/>
            </a:rPr>
            <a:t>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11049</xdr:rowOff>
    </xdr:from>
    <xdr:to>
      <xdr:col>23</xdr:col>
      <xdr:colOff>133350</xdr:colOff>
      <xdr:row>59</xdr:row>
      <xdr:rowOff>23114</xdr:rowOff>
    </xdr:to>
    <xdr:cxnSp macro="">
      <xdr:nvCxnSpPr>
        <xdr:cNvPr id="129" name="直線コネクタ 128"/>
        <xdr:cNvCxnSpPr/>
      </xdr:nvCxnSpPr>
      <xdr:spPr>
        <a:xfrm>
          <a:off x="4114800" y="1012659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148717</xdr:rowOff>
    </xdr:from>
    <xdr:to>
      <xdr:col>19</xdr:col>
      <xdr:colOff>133350</xdr:colOff>
      <xdr:row>59</xdr:row>
      <xdr:rowOff>11049</xdr:rowOff>
    </xdr:to>
    <xdr:cxnSp macro="">
      <xdr:nvCxnSpPr>
        <xdr:cNvPr id="132" name="直線コネクタ 131"/>
        <xdr:cNvCxnSpPr/>
      </xdr:nvCxnSpPr>
      <xdr:spPr>
        <a:xfrm>
          <a:off x="3225800" y="10092817"/>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119761</xdr:rowOff>
    </xdr:from>
    <xdr:to>
      <xdr:col>15</xdr:col>
      <xdr:colOff>82550</xdr:colOff>
      <xdr:row>58</xdr:row>
      <xdr:rowOff>148717</xdr:rowOff>
    </xdr:to>
    <xdr:cxnSp macro="">
      <xdr:nvCxnSpPr>
        <xdr:cNvPr id="135" name="直線コネクタ 134"/>
        <xdr:cNvCxnSpPr/>
      </xdr:nvCxnSpPr>
      <xdr:spPr>
        <a:xfrm>
          <a:off x="2336800" y="1006386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119761</xdr:rowOff>
    </xdr:from>
    <xdr:to>
      <xdr:col>11</xdr:col>
      <xdr:colOff>31750</xdr:colOff>
      <xdr:row>59</xdr:row>
      <xdr:rowOff>20701</xdr:rowOff>
    </xdr:to>
    <xdr:cxnSp macro="">
      <xdr:nvCxnSpPr>
        <xdr:cNvPr id="138" name="直線コネクタ 137"/>
        <xdr:cNvCxnSpPr/>
      </xdr:nvCxnSpPr>
      <xdr:spPr>
        <a:xfrm flipV="1">
          <a:off x="1447800" y="1006386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143764</xdr:rowOff>
    </xdr:from>
    <xdr:to>
      <xdr:col>23</xdr:col>
      <xdr:colOff>184150</xdr:colOff>
      <xdr:row>59</xdr:row>
      <xdr:rowOff>73914</xdr:rowOff>
    </xdr:to>
    <xdr:sp macro="" textlink="">
      <xdr:nvSpPr>
        <xdr:cNvPr id="148" name="楕円 147"/>
        <xdr:cNvSpPr/>
      </xdr:nvSpPr>
      <xdr:spPr>
        <a:xfrm>
          <a:off x="49022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160291</xdr:rowOff>
    </xdr:from>
    <xdr:ext cx="762000" cy="259045"/>
    <xdr:sp macro="" textlink="">
      <xdr:nvSpPr>
        <xdr:cNvPr id="149" name="財政構造の弾力性該当値テキスト"/>
        <xdr:cNvSpPr txBox="1"/>
      </xdr:nvSpPr>
      <xdr:spPr>
        <a:xfrm>
          <a:off x="50419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131699</xdr:rowOff>
    </xdr:from>
    <xdr:to>
      <xdr:col>19</xdr:col>
      <xdr:colOff>184150</xdr:colOff>
      <xdr:row>59</xdr:row>
      <xdr:rowOff>61849</xdr:rowOff>
    </xdr:to>
    <xdr:sp macro="" textlink="">
      <xdr:nvSpPr>
        <xdr:cNvPr id="150" name="楕円 149"/>
        <xdr:cNvSpPr/>
      </xdr:nvSpPr>
      <xdr:spPr>
        <a:xfrm>
          <a:off x="4064000" y="100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72026</xdr:rowOff>
    </xdr:from>
    <xdr:ext cx="736600" cy="259045"/>
    <xdr:sp macro="" textlink="">
      <xdr:nvSpPr>
        <xdr:cNvPr id="151" name="テキスト ボックス 150"/>
        <xdr:cNvSpPr txBox="1"/>
      </xdr:nvSpPr>
      <xdr:spPr>
        <a:xfrm>
          <a:off x="3733800" y="9844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97917</xdr:rowOff>
    </xdr:from>
    <xdr:to>
      <xdr:col>15</xdr:col>
      <xdr:colOff>133350</xdr:colOff>
      <xdr:row>59</xdr:row>
      <xdr:rowOff>28067</xdr:rowOff>
    </xdr:to>
    <xdr:sp macro="" textlink="">
      <xdr:nvSpPr>
        <xdr:cNvPr id="152" name="楕円 151"/>
        <xdr:cNvSpPr/>
      </xdr:nvSpPr>
      <xdr:spPr>
        <a:xfrm>
          <a:off x="3175000" y="1004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38244</xdr:rowOff>
    </xdr:from>
    <xdr:ext cx="762000" cy="259045"/>
    <xdr:sp macro="" textlink="">
      <xdr:nvSpPr>
        <xdr:cNvPr id="153" name="テキスト ボックス 152"/>
        <xdr:cNvSpPr txBox="1"/>
      </xdr:nvSpPr>
      <xdr:spPr>
        <a:xfrm>
          <a:off x="2844800" y="981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68961</xdr:rowOff>
    </xdr:from>
    <xdr:to>
      <xdr:col>11</xdr:col>
      <xdr:colOff>82550</xdr:colOff>
      <xdr:row>58</xdr:row>
      <xdr:rowOff>170561</xdr:rowOff>
    </xdr:to>
    <xdr:sp macro="" textlink="">
      <xdr:nvSpPr>
        <xdr:cNvPr id="154" name="楕円 153"/>
        <xdr:cNvSpPr/>
      </xdr:nvSpPr>
      <xdr:spPr>
        <a:xfrm>
          <a:off x="2286000" y="1001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9288</xdr:rowOff>
    </xdr:from>
    <xdr:ext cx="762000" cy="259045"/>
    <xdr:sp macro="" textlink="">
      <xdr:nvSpPr>
        <xdr:cNvPr id="155" name="テキスト ボックス 154"/>
        <xdr:cNvSpPr txBox="1"/>
      </xdr:nvSpPr>
      <xdr:spPr>
        <a:xfrm>
          <a:off x="1955800" y="978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141351</xdr:rowOff>
    </xdr:from>
    <xdr:to>
      <xdr:col>7</xdr:col>
      <xdr:colOff>31750</xdr:colOff>
      <xdr:row>59</xdr:row>
      <xdr:rowOff>71501</xdr:rowOff>
    </xdr:to>
    <xdr:sp macro="" textlink="">
      <xdr:nvSpPr>
        <xdr:cNvPr id="156" name="楕円 155"/>
        <xdr:cNvSpPr/>
      </xdr:nvSpPr>
      <xdr:spPr>
        <a:xfrm>
          <a:off x="1397000" y="100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81678</xdr:rowOff>
    </xdr:from>
    <xdr:ext cx="762000" cy="259045"/>
    <xdr:sp macro="" textlink="">
      <xdr:nvSpPr>
        <xdr:cNvPr id="157" name="テキスト ボックス 156"/>
        <xdr:cNvSpPr txBox="1"/>
      </xdr:nvSpPr>
      <xdr:spPr>
        <a:xfrm>
          <a:off x="1066800" y="985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[320,659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類似団体平均を上回っているのは、高年齢層の職員構成などにより人件費が嵩んでいることが主な要因となっている。今後は新規採用職員の抑制により職員数を減員する</a:t>
          </a:r>
          <a:r>
            <a:rPr kumimoji="1" lang="ja-JP" altLang="en-US" sz="1100">
              <a:solidFill>
                <a:schemeClr val="dk1"/>
              </a:solidFill>
              <a:effectLst/>
              <a:latin typeface="+mn-lt"/>
              <a:ea typeface="+mn-ea"/>
              <a:cs typeface="+mn-cs"/>
            </a:rPr>
            <a:t>など定員管理計画を進めていく必要がある。また、人件費・</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ともに近年の物価高騰により増加傾向にあり</a:t>
          </a:r>
          <a:r>
            <a:rPr kumimoji="1" lang="ja-JP" altLang="ja-JP" sz="1100">
              <a:solidFill>
                <a:schemeClr val="dk1"/>
              </a:solidFill>
              <a:effectLst/>
              <a:latin typeface="+mn-lt"/>
              <a:ea typeface="+mn-ea"/>
              <a:cs typeface="+mn-cs"/>
            </a:rPr>
            <a:t>、民間委託が可能なものは民間委託を進め、コストの低減を図るように努める。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38116</xdr:rowOff>
    </xdr:from>
    <xdr:to>
      <xdr:col>23</xdr:col>
      <xdr:colOff>133350</xdr:colOff>
      <xdr:row>83</xdr:row>
      <xdr:rowOff>135337</xdr:rowOff>
    </xdr:to>
    <xdr:cxnSp macro="">
      <xdr:nvCxnSpPr>
        <xdr:cNvPr id="196" name="直線コネクタ 195"/>
        <xdr:cNvCxnSpPr/>
      </xdr:nvCxnSpPr>
      <xdr:spPr>
        <a:xfrm>
          <a:off x="4114800" y="14268466"/>
          <a:ext cx="838200" cy="9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17912</xdr:rowOff>
    </xdr:from>
    <xdr:to>
      <xdr:col>19</xdr:col>
      <xdr:colOff>133350</xdr:colOff>
      <xdr:row>83</xdr:row>
      <xdr:rowOff>38116</xdr:rowOff>
    </xdr:to>
    <xdr:cxnSp macro="">
      <xdr:nvCxnSpPr>
        <xdr:cNvPr id="199" name="直線コネクタ 198"/>
        <xdr:cNvCxnSpPr/>
      </xdr:nvCxnSpPr>
      <xdr:spPr>
        <a:xfrm>
          <a:off x="3225800" y="14248262"/>
          <a:ext cx="889000" cy="2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153522</xdr:rowOff>
    </xdr:from>
    <xdr:to>
      <xdr:col>15</xdr:col>
      <xdr:colOff>82550</xdr:colOff>
      <xdr:row>83</xdr:row>
      <xdr:rowOff>17912</xdr:rowOff>
    </xdr:to>
    <xdr:cxnSp macro="">
      <xdr:nvCxnSpPr>
        <xdr:cNvPr id="202" name="直線コネクタ 201"/>
        <xdr:cNvCxnSpPr/>
      </xdr:nvCxnSpPr>
      <xdr:spPr>
        <a:xfrm>
          <a:off x="2336800" y="14212422"/>
          <a:ext cx="889000" cy="3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134699</xdr:rowOff>
    </xdr:from>
    <xdr:to>
      <xdr:col>11</xdr:col>
      <xdr:colOff>31750</xdr:colOff>
      <xdr:row>82</xdr:row>
      <xdr:rowOff>153522</xdr:rowOff>
    </xdr:to>
    <xdr:cxnSp macro="">
      <xdr:nvCxnSpPr>
        <xdr:cNvPr id="205" name="直線コネクタ 204"/>
        <xdr:cNvCxnSpPr/>
      </xdr:nvCxnSpPr>
      <xdr:spPr>
        <a:xfrm>
          <a:off x="1447800" y="14193599"/>
          <a:ext cx="889000" cy="1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84537</xdr:rowOff>
    </xdr:from>
    <xdr:to>
      <xdr:col>23</xdr:col>
      <xdr:colOff>184150</xdr:colOff>
      <xdr:row>84</xdr:row>
      <xdr:rowOff>14687</xdr:rowOff>
    </xdr:to>
    <xdr:sp macro="" textlink="">
      <xdr:nvSpPr>
        <xdr:cNvPr id="215" name="楕円 214"/>
        <xdr:cNvSpPr/>
      </xdr:nvSpPr>
      <xdr:spPr>
        <a:xfrm>
          <a:off x="4902200" y="1431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56614</xdr:rowOff>
    </xdr:from>
    <xdr:ext cx="762000" cy="259045"/>
    <xdr:sp macro="" textlink="">
      <xdr:nvSpPr>
        <xdr:cNvPr id="216" name="人件費・物件費等の状況該当値テキスト"/>
        <xdr:cNvSpPr txBox="1"/>
      </xdr:nvSpPr>
      <xdr:spPr>
        <a:xfrm>
          <a:off x="5041900" y="1428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158766</xdr:rowOff>
    </xdr:from>
    <xdr:to>
      <xdr:col>19</xdr:col>
      <xdr:colOff>184150</xdr:colOff>
      <xdr:row>83</xdr:row>
      <xdr:rowOff>88916</xdr:rowOff>
    </xdr:to>
    <xdr:sp macro="" textlink="">
      <xdr:nvSpPr>
        <xdr:cNvPr id="217" name="楕円 216"/>
        <xdr:cNvSpPr/>
      </xdr:nvSpPr>
      <xdr:spPr>
        <a:xfrm>
          <a:off x="4064000" y="14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73693</xdr:rowOff>
    </xdr:from>
    <xdr:ext cx="736600" cy="259045"/>
    <xdr:sp macro="" textlink="">
      <xdr:nvSpPr>
        <xdr:cNvPr id="218" name="テキスト ボックス 217"/>
        <xdr:cNvSpPr txBox="1"/>
      </xdr:nvSpPr>
      <xdr:spPr>
        <a:xfrm>
          <a:off x="3733800" y="1430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138562</xdr:rowOff>
    </xdr:from>
    <xdr:to>
      <xdr:col>15</xdr:col>
      <xdr:colOff>133350</xdr:colOff>
      <xdr:row>83</xdr:row>
      <xdr:rowOff>68712</xdr:rowOff>
    </xdr:to>
    <xdr:sp macro="" textlink="">
      <xdr:nvSpPr>
        <xdr:cNvPr id="219" name="楕円 218"/>
        <xdr:cNvSpPr/>
      </xdr:nvSpPr>
      <xdr:spPr>
        <a:xfrm>
          <a:off x="3175000" y="1419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53489</xdr:rowOff>
    </xdr:from>
    <xdr:ext cx="762000" cy="259045"/>
    <xdr:sp macro="" textlink="">
      <xdr:nvSpPr>
        <xdr:cNvPr id="220" name="テキスト ボックス 219"/>
        <xdr:cNvSpPr txBox="1"/>
      </xdr:nvSpPr>
      <xdr:spPr>
        <a:xfrm>
          <a:off x="2844800" y="1428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102722</xdr:rowOff>
    </xdr:from>
    <xdr:to>
      <xdr:col>11</xdr:col>
      <xdr:colOff>82550</xdr:colOff>
      <xdr:row>83</xdr:row>
      <xdr:rowOff>32872</xdr:rowOff>
    </xdr:to>
    <xdr:sp macro="" textlink="">
      <xdr:nvSpPr>
        <xdr:cNvPr id="221" name="楕円 220"/>
        <xdr:cNvSpPr/>
      </xdr:nvSpPr>
      <xdr:spPr>
        <a:xfrm>
          <a:off x="2286000" y="141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17649</xdr:rowOff>
    </xdr:from>
    <xdr:ext cx="762000" cy="259045"/>
    <xdr:sp macro="" textlink="">
      <xdr:nvSpPr>
        <xdr:cNvPr id="222" name="テキスト ボックス 221"/>
        <xdr:cNvSpPr txBox="1"/>
      </xdr:nvSpPr>
      <xdr:spPr>
        <a:xfrm>
          <a:off x="1955800" y="1424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83899</xdr:rowOff>
    </xdr:from>
    <xdr:to>
      <xdr:col>7</xdr:col>
      <xdr:colOff>31750</xdr:colOff>
      <xdr:row>83</xdr:row>
      <xdr:rowOff>14049</xdr:rowOff>
    </xdr:to>
    <xdr:sp macro="" textlink="">
      <xdr:nvSpPr>
        <xdr:cNvPr id="223" name="楕円 222"/>
        <xdr:cNvSpPr/>
      </xdr:nvSpPr>
      <xdr:spPr>
        <a:xfrm>
          <a:off x="1397000" y="141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170276</xdr:rowOff>
    </xdr:from>
    <xdr:ext cx="762000" cy="259045"/>
    <xdr:sp macro="" textlink="">
      <xdr:nvSpPr>
        <xdr:cNvPr id="224" name="テキスト ボックス 223"/>
        <xdr:cNvSpPr txBox="1"/>
      </xdr:nvSpPr>
      <xdr:spPr>
        <a:xfrm>
          <a:off x="1066800" y="14229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類似団体の平均を下回っているが、各種手当ての総点検を行い、引き続き給与の適正化に努める。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84</xdr:row>
      <xdr:rowOff>149578</xdr:rowOff>
    </xdr:to>
    <xdr:cxnSp macro="">
      <xdr:nvCxnSpPr>
        <xdr:cNvPr id="258" name="直線コネクタ 257"/>
        <xdr:cNvCxnSpPr/>
      </xdr:nvCxnSpPr>
      <xdr:spPr>
        <a:xfrm flipV="1">
          <a:off x="16179800" y="145379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84</xdr:row>
      <xdr:rowOff>149578</xdr:rowOff>
    </xdr:to>
    <xdr:cxnSp macro="">
      <xdr:nvCxnSpPr>
        <xdr:cNvPr id="261" name="直線コネクタ 260"/>
        <xdr:cNvCxnSpPr/>
      </xdr:nvCxnSpPr>
      <xdr:spPr>
        <a:xfrm>
          <a:off x="15290800" y="144977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84</xdr:row>
      <xdr:rowOff>109361</xdr:rowOff>
    </xdr:to>
    <xdr:cxnSp macro="">
      <xdr:nvCxnSpPr>
        <xdr:cNvPr id="264" name="直線コネクタ 263"/>
        <xdr:cNvCxnSpPr/>
      </xdr:nvCxnSpPr>
      <xdr:spPr>
        <a:xfrm flipV="1">
          <a:off x="14401800" y="1449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85</xdr:row>
      <xdr:rowOff>31750</xdr:rowOff>
    </xdr:to>
    <xdr:cxnSp macro="">
      <xdr:nvCxnSpPr>
        <xdr:cNvPr id="267" name="直線コネクタ 266"/>
        <xdr:cNvCxnSpPr/>
      </xdr:nvCxnSpPr>
      <xdr:spPr>
        <a:xfrm flipV="1">
          <a:off x="13512800" y="145111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1" name="テキスト ボックス 270"/>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7" name="楕円 276"/>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8" name="給与水準   （国との比較）該当値テキスト"/>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9" name="楕円 278"/>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80" name="テキスト ボックス 279"/>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81" name="楕円 280"/>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82" name="テキスト ボックス 281"/>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58561</xdr:rowOff>
    </xdr:from>
    <xdr:to>
      <xdr:col>68</xdr:col>
      <xdr:colOff>203200</xdr:colOff>
      <xdr:row>84</xdr:row>
      <xdr:rowOff>160161</xdr:rowOff>
    </xdr:to>
    <xdr:sp macro="" textlink="">
      <xdr:nvSpPr>
        <xdr:cNvPr id="283" name="楕円 282"/>
        <xdr:cNvSpPr/>
      </xdr:nvSpPr>
      <xdr:spPr>
        <a:xfrm>
          <a:off x="14351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170338</xdr:rowOff>
    </xdr:from>
    <xdr:ext cx="762000" cy="259045"/>
    <xdr:sp macro="" textlink="">
      <xdr:nvSpPr>
        <xdr:cNvPr id="284" name="テキスト ボックス 283"/>
        <xdr:cNvSpPr txBox="1"/>
      </xdr:nvSpPr>
      <xdr:spPr>
        <a:xfrm>
          <a:off x="14020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5" name="楕円 284"/>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6" name="テキスト ボックス 285"/>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平均を上回っているのは、行政面積が広く支所機能充実のため一定数の人員を配置していること、また保育所の運営を直営で行っていることなどが要因となっている。今後においても住民行政サービスを確保しつつ、行政組織や事務事業の見直しを図り、職員数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15240</xdr:rowOff>
    </xdr:from>
    <xdr:to>
      <xdr:col>81</xdr:col>
      <xdr:colOff>44450</xdr:colOff>
      <xdr:row>64</xdr:row>
      <xdr:rowOff>66947</xdr:rowOff>
    </xdr:to>
    <xdr:cxnSp macro="">
      <xdr:nvCxnSpPr>
        <xdr:cNvPr id="323" name="直線コネクタ 322"/>
        <xdr:cNvCxnSpPr/>
      </xdr:nvCxnSpPr>
      <xdr:spPr>
        <a:xfrm>
          <a:off x="16179800" y="1098804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128088</xdr:rowOff>
    </xdr:from>
    <xdr:to>
      <xdr:col>77</xdr:col>
      <xdr:colOff>44450</xdr:colOff>
      <xdr:row>64</xdr:row>
      <xdr:rowOff>15240</xdr:rowOff>
    </xdr:to>
    <xdr:cxnSp macro="">
      <xdr:nvCxnSpPr>
        <xdr:cNvPr id="326" name="直線コネクタ 325"/>
        <xdr:cNvCxnSpPr/>
      </xdr:nvCxnSpPr>
      <xdr:spPr>
        <a:xfrm>
          <a:off x="15290800" y="10929438"/>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100512</xdr:rowOff>
    </xdr:from>
    <xdr:to>
      <xdr:col>72</xdr:col>
      <xdr:colOff>203200</xdr:colOff>
      <xdr:row>63</xdr:row>
      <xdr:rowOff>128088</xdr:rowOff>
    </xdr:to>
    <xdr:cxnSp macro="">
      <xdr:nvCxnSpPr>
        <xdr:cNvPr id="329" name="直線コネクタ 328"/>
        <xdr:cNvCxnSpPr/>
      </xdr:nvCxnSpPr>
      <xdr:spPr>
        <a:xfrm>
          <a:off x="14401800" y="10901862"/>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70636</xdr:rowOff>
    </xdr:from>
    <xdr:to>
      <xdr:col>68</xdr:col>
      <xdr:colOff>152400</xdr:colOff>
      <xdr:row>63</xdr:row>
      <xdr:rowOff>100512</xdr:rowOff>
    </xdr:to>
    <xdr:cxnSp macro="">
      <xdr:nvCxnSpPr>
        <xdr:cNvPr id="332" name="直線コネクタ 331"/>
        <xdr:cNvCxnSpPr/>
      </xdr:nvCxnSpPr>
      <xdr:spPr>
        <a:xfrm>
          <a:off x="13512800" y="10871986"/>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16147</xdr:rowOff>
    </xdr:from>
    <xdr:to>
      <xdr:col>81</xdr:col>
      <xdr:colOff>95250</xdr:colOff>
      <xdr:row>64</xdr:row>
      <xdr:rowOff>117747</xdr:rowOff>
    </xdr:to>
    <xdr:sp macro="" textlink="">
      <xdr:nvSpPr>
        <xdr:cNvPr id="342" name="楕円 341"/>
        <xdr:cNvSpPr/>
      </xdr:nvSpPr>
      <xdr:spPr>
        <a:xfrm>
          <a:off x="169672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159674</xdr:rowOff>
    </xdr:from>
    <xdr:ext cx="762000" cy="259045"/>
    <xdr:sp macro="" textlink="">
      <xdr:nvSpPr>
        <xdr:cNvPr id="343" name="定員管理の状況該当値テキスト"/>
        <xdr:cNvSpPr txBox="1"/>
      </xdr:nvSpPr>
      <xdr:spPr>
        <a:xfrm>
          <a:off x="17106900" y="109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135890</xdr:rowOff>
    </xdr:from>
    <xdr:to>
      <xdr:col>77</xdr:col>
      <xdr:colOff>95250</xdr:colOff>
      <xdr:row>64</xdr:row>
      <xdr:rowOff>66040</xdr:rowOff>
    </xdr:to>
    <xdr:sp macro="" textlink="">
      <xdr:nvSpPr>
        <xdr:cNvPr id="344" name="楕円 343"/>
        <xdr:cNvSpPr/>
      </xdr:nvSpPr>
      <xdr:spPr>
        <a:xfrm>
          <a:off x="16129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50817</xdr:rowOff>
    </xdr:from>
    <xdr:ext cx="736600" cy="259045"/>
    <xdr:sp macro="" textlink="">
      <xdr:nvSpPr>
        <xdr:cNvPr id="345" name="テキスト ボックス 344"/>
        <xdr:cNvSpPr txBox="1"/>
      </xdr:nvSpPr>
      <xdr:spPr>
        <a:xfrm>
          <a:off x="15798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77288</xdr:rowOff>
    </xdr:from>
    <xdr:to>
      <xdr:col>73</xdr:col>
      <xdr:colOff>44450</xdr:colOff>
      <xdr:row>64</xdr:row>
      <xdr:rowOff>7438</xdr:rowOff>
    </xdr:to>
    <xdr:sp macro="" textlink="">
      <xdr:nvSpPr>
        <xdr:cNvPr id="346" name="楕円 345"/>
        <xdr:cNvSpPr/>
      </xdr:nvSpPr>
      <xdr:spPr>
        <a:xfrm>
          <a:off x="15240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163665</xdr:rowOff>
    </xdr:from>
    <xdr:ext cx="762000" cy="259045"/>
    <xdr:sp macro="" textlink="">
      <xdr:nvSpPr>
        <xdr:cNvPr id="347" name="テキスト ボックス 346"/>
        <xdr:cNvSpPr txBox="1"/>
      </xdr:nvSpPr>
      <xdr:spPr>
        <a:xfrm>
          <a:off x="14909800" y="109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49712</xdr:rowOff>
    </xdr:from>
    <xdr:to>
      <xdr:col>68</xdr:col>
      <xdr:colOff>203200</xdr:colOff>
      <xdr:row>63</xdr:row>
      <xdr:rowOff>151312</xdr:rowOff>
    </xdr:to>
    <xdr:sp macro="" textlink="">
      <xdr:nvSpPr>
        <xdr:cNvPr id="348" name="楕円 347"/>
        <xdr:cNvSpPr/>
      </xdr:nvSpPr>
      <xdr:spPr>
        <a:xfrm>
          <a:off x="14351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136089</xdr:rowOff>
    </xdr:from>
    <xdr:ext cx="762000" cy="259045"/>
    <xdr:sp macro="" textlink="">
      <xdr:nvSpPr>
        <xdr:cNvPr id="349" name="テキスト ボックス 348"/>
        <xdr:cNvSpPr txBox="1"/>
      </xdr:nvSpPr>
      <xdr:spPr>
        <a:xfrm>
          <a:off x="14020800" y="109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19836</xdr:rowOff>
    </xdr:from>
    <xdr:to>
      <xdr:col>64</xdr:col>
      <xdr:colOff>152400</xdr:colOff>
      <xdr:row>63</xdr:row>
      <xdr:rowOff>121436</xdr:rowOff>
    </xdr:to>
    <xdr:sp macro="" textlink="">
      <xdr:nvSpPr>
        <xdr:cNvPr id="350" name="楕円 349"/>
        <xdr:cNvSpPr/>
      </xdr:nvSpPr>
      <xdr:spPr>
        <a:xfrm>
          <a:off x="13462000" y="10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106213</xdr:rowOff>
    </xdr:from>
    <xdr:ext cx="762000" cy="259045"/>
    <xdr:sp macro="" textlink="">
      <xdr:nvSpPr>
        <xdr:cNvPr id="351" name="テキスト ボックス 350"/>
        <xdr:cNvSpPr txBox="1"/>
      </xdr:nvSpPr>
      <xdr:spPr>
        <a:xfrm>
          <a:off x="13131800" y="109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類似団体より高い比率となっているが、計画的な繰上償還の実施により実質公債費比率の上昇抑制に努めている。また、大規模事業の実施に伴い、</a:t>
          </a:r>
          <a:r>
            <a:rPr kumimoji="1" lang="ja-JP" altLang="en-US" sz="1100">
              <a:solidFill>
                <a:schemeClr val="dk1"/>
              </a:solidFill>
              <a:effectLst/>
              <a:latin typeface="+mn-lt"/>
              <a:ea typeface="+mn-ea"/>
              <a:cs typeface="+mn-cs"/>
            </a:rPr>
            <a:t>単年度実質公債費比率は上昇しており、</a:t>
          </a:r>
          <a:r>
            <a:rPr kumimoji="1" lang="ja-JP" altLang="ja-JP" sz="1100">
              <a:solidFill>
                <a:schemeClr val="dk1"/>
              </a:solidFill>
              <a:effectLst/>
              <a:latin typeface="+mn-lt"/>
              <a:ea typeface="+mn-ea"/>
              <a:cs typeface="+mn-cs"/>
            </a:rPr>
            <a:t>数値の悪化が見込まれるため、</a:t>
          </a:r>
          <a:r>
            <a:rPr kumimoji="1" lang="ja-JP" altLang="en-US" sz="1100">
              <a:solidFill>
                <a:schemeClr val="dk1"/>
              </a:solidFill>
              <a:effectLst/>
              <a:latin typeface="+mn-lt"/>
              <a:ea typeface="+mn-ea"/>
              <a:cs typeface="+mn-cs"/>
            </a:rPr>
            <a:t>新発債の抑制、</a:t>
          </a:r>
          <a:r>
            <a:rPr kumimoji="1" lang="ja-JP" altLang="ja-JP" sz="1100">
              <a:solidFill>
                <a:schemeClr val="dk1"/>
              </a:solidFill>
              <a:effectLst/>
              <a:latin typeface="+mn-lt"/>
              <a:ea typeface="+mn-ea"/>
              <a:cs typeface="+mn-cs"/>
            </a:rPr>
            <a:t>減債基金の積立や繰上償還を行う。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41</xdr:row>
      <xdr:rowOff>162378</xdr:rowOff>
    </xdr:to>
    <xdr:cxnSp macro="">
      <xdr:nvCxnSpPr>
        <xdr:cNvPr id="387" name="直線コネクタ 386"/>
        <xdr:cNvCxnSpPr/>
      </xdr:nvCxnSpPr>
      <xdr:spPr>
        <a:xfrm flipV="1">
          <a:off x="16179800" y="7168848"/>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48381</xdr:rowOff>
    </xdr:to>
    <xdr:cxnSp macro="">
      <xdr:nvCxnSpPr>
        <xdr:cNvPr id="390" name="直線コネクタ 389"/>
        <xdr:cNvCxnSpPr/>
      </xdr:nvCxnSpPr>
      <xdr:spPr>
        <a:xfrm flipV="1">
          <a:off x="15290800" y="719182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48381</xdr:rowOff>
    </xdr:from>
    <xdr:to>
      <xdr:col>72</xdr:col>
      <xdr:colOff>203200</xdr:colOff>
      <xdr:row>42</xdr:row>
      <xdr:rowOff>48381</xdr:rowOff>
    </xdr:to>
    <xdr:cxnSp macro="">
      <xdr:nvCxnSpPr>
        <xdr:cNvPr id="393" name="直線コネクタ 392"/>
        <xdr:cNvCxnSpPr/>
      </xdr:nvCxnSpPr>
      <xdr:spPr>
        <a:xfrm>
          <a:off x="14401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2419</xdr:rowOff>
    </xdr:from>
    <xdr:to>
      <xdr:col>68</xdr:col>
      <xdr:colOff>152400</xdr:colOff>
      <xdr:row>42</xdr:row>
      <xdr:rowOff>48381</xdr:rowOff>
    </xdr:to>
    <xdr:cxnSp macro="">
      <xdr:nvCxnSpPr>
        <xdr:cNvPr id="396" name="直線コネクタ 395"/>
        <xdr:cNvCxnSpPr/>
      </xdr:nvCxnSpPr>
      <xdr:spPr>
        <a:xfrm>
          <a:off x="13512800" y="720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6" name="楕円 405"/>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7" name="公債費負担の状況該当値テキスト"/>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8" name="楕円 407"/>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9" name="テキスト ボックス 408"/>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10" name="楕円 409"/>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11" name="テキスト ボックス 410"/>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169031</xdr:rowOff>
    </xdr:from>
    <xdr:to>
      <xdr:col>68</xdr:col>
      <xdr:colOff>203200</xdr:colOff>
      <xdr:row>42</xdr:row>
      <xdr:rowOff>99181</xdr:rowOff>
    </xdr:to>
    <xdr:sp macro="" textlink="">
      <xdr:nvSpPr>
        <xdr:cNvPr id="412" name="楕円 411"/>
        <xdr:cNvSpPr/>
      </xdr:nvSpPr>
      <xdr:spPr>
        <a:xfrm>
          <a:off x="14351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83958</xdr:rowOff>
    </xdr:from>
    <xdr:ext cx="762000" cy="259045"/>
    <xdr:sp macro="" textlink="">
      <xdr:nvSpPr>
        <xdr:cNvPr id="413" name="テキスト ボックス 412"/>
        <xdr:cNvSpPr txBox="1"/>
      </xdr:nvSpPr>
      <xdr:spPr>
        <a:xfrm>
          <a:off x="14020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14" name="楕円 413"/>
        <xdr:cNvSpPr/>
      </xdr:nvSpPr>
      <xdr:spPr>
        <a:xfrm>
          <a:off x="13462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415" name="テキスト ボックス 414"/>
        <xdr:cNvSpPr txBox="1"/>
      </xdr:nvSpPr>
      <xdr:spPr>
        <a:xfrm>
          <a:off x="13131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ここ数年は</a:t>
          </a:r>
          <a:r>
            <a:rPr lang="ja-JP" altLang="ja-JP" sz="1100" b="0" i="0" baseline="0">
              <a:solidFill>
                <a:schemeClr val="dk1"/>
              </a:solidFill>
              <a:effectLst/>
              <a:latin typeface="+mn-lt"/>
              <a:ea typeface="+mn-ea"/>
              <a:cs typeface="+mn-cs"/>
            </a:rPr>
            <a:t>基金の増加により０となってい</a:t>
          </a:r>
          <a:r>
            <a:rPr lang="ja-JP" altLang="en-US" sz="1100" b="0" i="0" baseline="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大規模事業に係る基金取り崩しなどにより上昇</a:t>
          </a:r>
          <a:r>
            <a:rPr kumimoji="1" lang="ja-JP" altLang="en-US" sz="1100">
              <a:solidFill>
                <a:schemeClr val="dk1"/>
              </a:solidFill>
              <a:effectLst/>
              <a:latin typeface="+mn-lt"/>
              <a:ea typeface="+mn-ea"/>
              <a:cs typeface="+mn-cs"/>
            </a:rPr>
            <a:t>した。今後は大規模事業の地方債借入金に対する償還が始まり比率が高まる可能性が高いため、</a:t>
          </a:r>
          <a:r>
            <a:rPr kumimoji="1" lang="ja-JP" altLang="ja-JP" sz="1100">
              <a:solidFill>
                <a:schemeClr val="dk1"/>
              </a:solidFill>
              <a:effectLst/>
              <a:latin typeface="+mn-lt"/>
              <a:ea typeface="+mn-ea"/>
              <a:cs typeface="+mn-cs"/>
            </a:rPr>
            <a:t>後世への負担を少しでも軽減するよう、新規事業の実施等について</a:t>
          </a:r>
          <a:r>
            <a:rPr kumimoji="1" lang="ja-JP" altLang="en-US" sz="1100">
              <a:solidFill>
                <a:schemeClr val="dk1"/>
              </a:solidFill>
              <a:effectLst/>
              <a:latin typeface="+mn-lt"/>
              <a:ea typeface="+mn-ea"/>
              <a:cs typeface="+mn-cs"/>
            </a:rPr>
            <a:t>は長期的な観測のもと元スクラップ＆ビルド</a:t>
          </a:r>
          <a:r>
            <a:rPr kumimoji="1" lang="ja-JP" altLang="ja-JP" sz="1100">
              <a:solidFill>
                <a:schemeClr val="dk1"/>
              </a:solidFill>
              <a:effectLst/>
              <a:latin typeface="+mn-lt"/>
              <a:ea typeface="+mn-ea"/>
              <a:cs typeface="+mn-cs"/>
            </a:rPr>
            <a:t>を図り、地方債については繰上償還を行うなど健全な財政運営に努める。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1"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80675</xdr:rowOff>
    </xdr:from>
    <xdr:to>
      <xdr:col>68</xdr:col>
      <xdr:colOff>152400</xdr:colOff>
      <xdr:row>15</xdr:row>
      <xdr:rowOff>124097</xdr:rowOff>
    </xdr:to>
    <xdr:cxnSp macro="">
      <xdr:nvCxnSpPr>
        <xdr:cNvPr id="453" name="直線コネクタ 452"/>
        <xdr:cNvCxnSpPr/>
      </xdr:nvCxnSpPr>
      <xdr:spPr>
        <a:xfrm flipV="1">
          <a:off x="13512800" y="2480975"/>
          <a:ext cx="889000" cy="2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8" name="フローチャート: 判断 457"/>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9" name="テキスト ボックス 458"/>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0" name="フローチャート: 判断 459"/>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1" name="テキスト ボックス 460"/>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112607</xdr:rowOff>
    </xdr:from>
    <xdr:to>
      <xdr:col>81</xdr:col>
      <xdr:colOff>95250</xdr:colOff>
      <xdr:row>15</xdr:row>
      <xdr:rowOff>42757</xdr:rowOff>
    </xdr:to>
    <xdr:sp macro="" textlink="">
      <xdr:nvSpPr>
        <xdr:cNvPr id="467" name="楕円 466"/>
        <xdr:cNvSpPr/>
      </xdr:nvSpPr>
      <xdr:spPr>
        <a:xfrm>
          <a:off x="169672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84684</xdr:rowOff>
    </xdr:from>
    <xdr:ext cx="762000" cy="259045"/>
    <xdr:sp macro="" textlink="">
      <xdr:nvSpPr>
        <xdr:cNvPr id="468" name="将来負担の状況該当値テキスト"/>
        <xdr:cNvSpPr txBox="1"/>
      </xdr:nvSpPr>
      <xdr:spPr>
        <a:xfrm>
          <a:off x="17106900" y="248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29875</xdr:rowOff>
    </xdr:from>
    <xdr:to>
      <xdr:col>68</xdr:col>
      <xdr:colOff>203200</xdr:colOff>
      <xdr:row>14</xdr:row>
      <xdr:rowOff>131475</xdr:rowOff>
    </xdr:to>
    <xdr:sp macro="" textlink="">
      <xdr:nvSpPr>
        <xdr:cNvPr id="469" name="楕円 468"/>
        <xdr:cNvSpPr/>
      </xdr:nvSpPr>
      <xdr:spPr>
        <a:xfrm>
          <a:off x="14351000" y="24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116252</xdr:rowOff>
    </xdr:from>
    <xdr:ext cx="762000" cy="259045"/>
    <xdr:sp macro="" textlink="">
      <xdr:nvSpPr>
        <xdr:cNvPr id="470" name="テキスト ボックス 469"/>
        <xdr:cNvSpPr txBox="1"/>
      </xdr:nvSpPr>
      <xdr:spPr>
        <a:xfrm>
          <a:off x="14020800" y="25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73297</xdr:rowOff>
    </xdr:from>
    <xdr:to>
      <xdr:col>64</xdr:col>
      <xdr:colOff>152400</xdr:colOff>
      <xdr:row>16</xdr:row>
      <xdr:rowOff>3447</xdr:rowOff>
    </xdr:to>
    <xdr:sp macro="" textlink="">
      <xdr:nvSpPr>
        <xdr:cNvPr id="471" name="楕円 470"/>
        <xdr:cNvSpPr/>
      </xdr:nvSpPr>
      <xdr:spPr>
        <a:xfrm>
          <a:off x="13462000" y="26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159674</xdr:rowOff>
    </xdr:from>
    <xdr:ext cx="762000" cy="259045"/>
    <xdr:sp macro="" textlink="">
      <xdr:nvSpPr>
        <xdr:cNvPr id="472" name="テキスト ボックス 471"/>
        <xdr:cNvSpPr txBox="1"/>
      </xdr:nvSpPr>
      <xdr:spPr>
        <a:xfrm>
          <a:off x="13131800" y="273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12,538
12,378
232.17
15,757,169
14,560,029
459,968
7,332,138
14,808,017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類似団体の平均を下回っているが、</a:t>
          </a:r>
          <a:r>
            <a:rPr lang="ja-JP" altLang="en-US" sz="1100" b="0" i="0" baseline="0">
              <a:solidFill>
                <a:schemeClr val="dk1"/>
              </a:solidFill>
              <a:effectLst/>
              <a:latin typeface="+mn-lt"/>
              <a:ea typeface="+mn-ea"/>
              <a:cs typeface="+mn-cs"/>
            </a:rPr>
            <a:t>今後物価高騰に伴う人件費の増加が見込まれるため、</a:t>
          </a:r>
          <a:r>
            <a:rPr lang="ja-JP" altLang="ja-JP" sz="1100" b="0" i="0" baseline="0">
              <a:solidFill>
                <a:schemeClr val="dk1"/>
              </a:solidFill>
              <a:effectLst/>
              <a:latin typeface="+mn-lt"/>
              <a:ea typeface="+mn-ea"/>
              <a:cs typeface="+mn-cs"/>
            </a:rPr>
            <a:t>引き続き計画的な人員の適正配置や支所機能の充実、</a:t>
          </a:r>
          <a:r>
            <a:rPr lang="en-US" altLang="ja-JP" sz="1100" b="0" i="0" baseline="0">
              <a:solidFill>
                <a:schemeClr val="dk1"/>
              </a:solidFill>
              <a:effectLst/>
              <a:latin typeface="+mn-lt"/>
              <a:ea typeface="+mn-ea"/>
              <a:cs typeface="+mn-cs"/>
            </a:rPr>
            <a:t>DX</a:t>
          </a:r>
          <a:r>
            <a:rPr lang="ja-JP" altLang="en-US" sz="1100" b="0" i="0" baseline="0">
              <a:solidFill>
                <a:schemeClr val="dk1"/>
              </a:solidFill>
              <a:effectLst/>
              <a:latin typeface="+mn-lt"/>
              <a:ea typeface="+mn-ea"/>
              <a:cs typeface="+mn-cs"/>
            </a:rPr>
            <a:t>による業務の効率化、</a:t>
          </a:r>
          <a:r>
            <a:rPr lang="ja-JP" altLang="ja-JP" sz="1100" b="0" i="0" baseline="0">
              <a:solidFill>
                <a:schemeClr val="dk1"/>
              </a:solidFill>
              <a:effectLst/>
              <a:latin typeface="+mn-lt"/>
              <a:ea typeface="+mn-ea"/>
              <a:cs typeface="+mn-cs"/>
            </a:rPr>
            <a:t>施設の運営体制の見直しや指定管理者制度の導入等により委託化を進め、人件費関係経費全体について抑制していく。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167005</xdr:rowOff>
    </xdr:from>
    <xdr:to>
      <xdr:col>24</xdr:col>
      <xdr:colOff>25400</xdr:colOff>
      <xdr:row>35</xdr:row>
      <xdr:rowOff>41275</xdr:rowOff>
    </xdr:to>
    <xdr:cxnSp macro="">
      <xdr:nvCxnSpPr>
        <xdr:cNvPr id="62" name="直線コネクタ 61"/>
        <xdr:cNvCxnSpPr/>
      </xdr:nvCxnSpPr>
      <xdr:spPr>
        <a:xfrm>
          <a:off x="3987800" y="59963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138430</xdr:rowOff>
    </xdr:from>
    <xdr:to>
      <xdr:col>19</xdr:col>
      <xdr:colOff>187325</xdr:colOff>
      <xdr:row>34</xdr:row>
      <xdr:rowOff>167005</xdr:rowOff>
    </xdr:to>
    <xdr:cxnSp macro="">
      <xdr:nvCxnSpPr>
        <xdr:cNvPr id="65" name="直線コネクタ 64"/>
        <xdr:cNvCxnSpPr/>
      </xdr:nvCxnSpPr>
      <xdr:spPr>
        <a:xfrm>
          <a:off x="3098800" y="59677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138430</xdr:rowOff>
    </xdr:from>
    <xdr:to>
      <xdr:col>15</xdr:col>
      <xdr:colOff>98425</xdr:colOff>
      <xdr:row>34</xdr:row>
      <xdr:rowOff>161290</xdr:rowOff>
    </xdr:to>
    <xdr:cxnSp macro="">
      <xdr:nvCxnSpPr>
        <xdr:cNvPr id="68" name="直線コネクタ 67"/>
        <xdr:cNvCxnSpPr/>
      </xdr:nvCxnSpPr>
      <xdr:spPr>
        <a:xfrm flipV="1">
          <a:off x="2209800" y="5967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161290</xdr:rowOff>
    </xdr:from>
    <xdr:to>
      <xdr:col>11</xdr:col>
      <xdr:colOff>9525</xdr:colOff>
      <xdr:row>35</xdr:row>
      <xdr:rowOff>98425</xdr:rowOff>
    </xdr:to>
    <xdr:cxnSp macro="">
      <xdr:nvCxnSpPr>
        <xdr:cNvPr id="71" name="直線コネクタ 70"/>
        <xdr:cNvCxnSpPr/>
      </xdr:nvCxnSpPr>
      <xdr:spPr>
        <a:xfrm flipV="1">
          <a:off x="1320800" y="599059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161925</xdr:rowOff>
    </xdr:from>
    <xdr:to>
      <xdr:col>24</xdr:col>
      <xdr:colOff>76200</xdr:colOff>
      <xdr:row>35</xdr:row>
      <xdr:rowOff>92075</xdr:rowOff>
    </xdr:to>
    <xdr:sp macro="" textlink="">
      <xdr:nvSpPr>
        <xdr:cNvPr id="81" name="楕円 80"/>
        <xdr:cNvSpPr/>
      </xdr:nvSpPr>
      <xdr:spPr>
        <a:xfrm>
          <a:off x="47752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7002</xdr:rowOff>
    </xdr:from>
    <xdr:ext cx="762000" cy="259045"/>
    <xdr:sp macro="" textlink="">
      <xdr:nvSpPr>
        <xdr:cNvPr id="82" name="人件費該当値テキスト"/>
        <xdr:cNvSpPr txBox="1"/>
      </xdr:nvSpPr>
      <xdr:spPr>
        <a:xfrm>
          <a:off x="49149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116205</xdr:rowOff>
    </xdr:from>
    <xdr:to>
      <xdr:col>20</xdr:col>
      <xdr:colOff>38100</xdr:colOff>
      <xdr:row>35</xdr:row>
      <xdr:rowOff>46355</xdr:rowOff>
    </xdr:to>
    <xdr:sp macro="" textlink="">
      <xdr:nvSpPr>
        <xdr:cNvPr id="83" name="楕円 82"/>
        <xdr:cNvSpPr/>
      </xdr:nvSpPr>
      <xdr:spPr>
        <a:xfrm>
          <a:off x="3937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84" name="テキスト ボックス 83"/>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87630</xdr:rowOff>
    </xdr:from>
    <xdr:to>
      <xdr:col>15</xdr:col>
      <xdr:colOff>149225</xdr:colOff>
      <xdr:row>35</xdr:row>
      <xdr:rowOff>17780</xdr:rowOff>
    </xdr:to>
    <xdr:sp macro="" textlink="">
      <xdr:nvSpPr>
        <xdr:cNvPr id="85" name="楕円 84"/>
        <xdr:cNvSpPr/>
      </xdr:nvSpPr>
      <xdr:spPr>
        <a:xfrm>
          <a:off x="3048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27957</xdr:rowOff>
    </xdr:from>
    <xdr:ext cx="762000" cy="259045"/>
    <xdr:sp macro="" textlink="">
      <xdr:nvSpPr>
        <xdr:cNvPr id="86" name="テキスト ボックス 85"/>
        <xdr:cNvSpPr txBox="1"/>
      </xdr:nvSpPr>
      <xdr:spPr>
        <a:xfrm>
          <a:off x="2717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110490</xdr:rowOff>
    </xdr:from>
    <xdr:to>
      <xdr:col>11</xdr:col>
      <xdr:colOff>60325</xdr:colOff>
      <xdr:row>35</xdr:row>
      <xdr:rowOff>40640</xdr:rowOff>
    </xdr:to>
    <xdr:sp macro="" textlink="">
      <xdr:nvSpPr>
        <xdr:cNvPr id="87" name="楕円 86"/>
        <xdr:cNvSpPr/>
      </xdr:nvSpPr>
      <xdr:spPr>
        <a:xfrm>
          <a:off x="2159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50817</xdr:rowOff>
    </xdr:from>
    <xdr:ext cx="762000" cy="259045"/>
    <xdr:sp macro="" textlink="">
      <xdr:nvSpPr>
        <xdr:cNvPr id="88" name="テキスト ボックス 87"/>
        <xdr:cNvSpPr txBox="1"/>
      </xdr:nvSpPr>
      <xdr:spPr>
        <a:xfrm>
          <a:off x="1828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47625</xdr:rowOff>
    </xdr:from>
    <xdr:to>
      <xdr:col>6</xdr:col>
      <xdr:colOff>171450</xdr:colOff>
      <xdr:row>35</xdr:row>
      <xdr:rowOff>149225</xdr:rowOff>
    </xdr:to>
    <xdr:sp macro="" textlink="">
      <xdr:nvSpPr>
        <xdr:cNvPr id="89" name="楕円 88"/>
        <xdr:cNvSpPr/>
      </xdr:nvSpPr>
      <xdr:spPr>
        <a:xfrm>
          <a:off x="1270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134002</xdr:rowOff>
    </xdr:from>
    <xdr:ext cx="762000" cy="259045"/>
    <xdr:sp macro="" textlink="">
      <xdr:nvSpPr>
        <xdr:cNvPr id="90" name="テキスト ボックス 89"/>
        <xdr:cNvSpPr txBox="1"/>
      </xdr:nvSpPr>
      <xdr:spPr>
        <a:xfrm>
          <a:off x="9398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類似団体の平均を下回っているが、</a:t>
          </a:r>
          <a:r>
            <a:rPr lang="ja-JP" altLang="en-US" sz="1100" b="0" i="0" baseline="0">
              <a:solidFill>
                <a:schemeClr val="dk1"/>
              </a:solidFill>
              <a:effectLst/>
              <a:latin typeface="+mn-lt"/>
              <a:ea typeface="+mn-ea"/>
              <a:cs typeface="+mn-cs"/>
            </a:rPr>
            <a:t>物価高騰の影響で今後増加が見込まれる。</a:t>
          </a:r>
          <a:r>
            <a:rPr lang="ja-JP" altLang="ja-JP" sz="1100" b="0" i="0" baseline="0">
              <a:solidFill>
                <a:schemeClr val="dk1"/>
              </a:solidFill>
              <a:effectLst/>
              <a:latin typeface="+mn-lt"/>
              <a:ea typeface="+mn-ea"/>
              <a:cs typeface="+mn-cs"/>
            </a:rPr>
            <a:t>引き続き事業の見直しや事務事業の効率化により抑制に努めていく。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133858</xdr:rowOff>
    </xdr:from>
    <xdr:to>
      <xdr:col>82</xdr:col>
      <xdr:colOff>107950</xdr:colOff>
      <xdr:row>14</xdr:row>
      <xdr:rowOff>8128</xdr:rowOff>
    </xdr:to>
    <xdr:cxnSp macro="">
      <xdr:nvCxnSpPr>
        <xdr:cNvPr id="121" name="直線コネクタ 120"/>
        <xdr:cNvCxnSpPr/>
      </xdr:nvCxnSpPr>
      <xdr:spPr>
        <a:xfrm flipV="1">
          <a:off x="15671800" y="23627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xdr:rowOff>
    </xdr:from>
    <xdr:to>
      <xdr:col>78</xdr:col>
      <xdr:colOff>69850</xdr:colOff>
      <xdr:row>14</xdr:row>
      <xdr:rowOff>44704</xdr:rowOff>
    </xdr:to>
    <xdr:cxnSp macro="">
      <xdr:nvCxnSpPr>
        <xdr:cNvPr id="124" name="直線コネクタ 123"/>
        <xdr:cNvCxnSpPr/>
      </xdr:nvCxnSpPr>
      <xdr:spPr>
        <a:xfrm flipV="1">
          <a:off x="14782800" y="24084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165862</xdr:rowOff>
    </xdr:from>
    <xdr:to>
      <xdr:col>73</xdr:col>
      <xdr:colOff>180975</xdr:colOff>
      <xdr:row>14</xdr:row>
      <xdr:rowOff>44704</xdr:rowOff>
    </xdr:to>
    <xdr:cxnSp macro="">
      <xdr:nvCxnSpPr>
        <xdr:cNvPr id="127" name="直線コネクタ 126"/>
        <xdr:cNvCxnSpPr/>
      </xdr:nvCxnSpPr>
      <xdr:spPr>
        <a:xfrm>
          <a:off x="13893800" y="23947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165862</xdr:rowOff>
    </xdr:from>
    <xdr:to>
      <xdr:col>69</xdr:col>
      <xdr:colOff>92075</xdr:colOff>
      <xdr:row>14</xdr:row>
      <xdr:rowOff>35560</xdr:rowOff>
    </xdr:to>
    <xdr:cxnSp macro="">
      <xdr:nvCxnSpPr>
        <xdr:cNvPr id="130" name="直線コネクタ 129"/>
        <xdr:cNvCxnSpPr/>
      </xdr:nvCxnSpPr>
      <xdr:spPr>
        <a:xfrm flipV="1">
          <a:off x="13004800" y="23947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83058</xdr:rowOff>
    </xdr:from>
    <xdr:to>
      <xdr:col>82</xdr:col>
      <xdr:colOff>158750</xdr:colOff>
      <xdr:row>14</xdr:row>
      <xdr:rowOff>13208</xdr:rowOff>
    </xdr:to>
    <xdr:sp macro="" textlink="">
      <xdr:nvSpPr>
        <xdr:cNvPr id="140" name="楕円 139"/>
        <xdr:cNvSpPr/>
      </xdr:nvSpPr>
      <xdr:spPr>
        <a:xfrm>
          <a:off x="164592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163085</xdr:rowOff>
    </xdr:from>
    <xdr:ext cx="762000" cy="259045"/>
    <xdr:sp macro="" textlink="">
      <xdr:nvSpPr>
        <xdr:cNvPr id="141" name="物件費該当値テキスト"/>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128778</xdr:rowOff>
    </xdr:from>
    <xdr:to>
      <xdr:col>78</xdr:col>
      <xdr:colOff>120650</xdr:colOff>
      <xdr:row>14</xdr:row>
      <xdr:rowOff>58928</xdr:rowOff>
    </xdr:to>
    <xdr:sp macro="" textlink="">
      <xdr:nvSpPr>
        <xdr:cNvPr id="142" name="楕円 141"/>
        <xdr:cNvSpPr/>
      </xdr:nvSpPr>
      <xdr:spPr>
        <a:xfrm>
          <a:off x="15621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69105</xdr:rowOff>
    </xdr:from>
    <xdr:ext cx="736600" cy="259045"/>
    <xdr:sp macro="" textlink="">
      <xdr:nvSpPr>
        <xdr:cNvPr id="143" name="テキスト ボックス 142"/>
        <xdr:cNvSpPr txBox="1"/>
      </xdr:nvSpPr>
      <xdr:spPr>
        <a:xfrm>
          <a:off x="15290800" y="2126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165354</xdr:rowOff>
    </xdr:from>
    <xdr:to>
      <xdr:col>74</xdr:col>
      <xdr:colOff>31750</xdr:colOff>
      <xdr:row>14</xdr:row>
      <xdr:rowOff>95504</xdr:rowOff>
    </xdr:to>
    <xdr:sp macro="" textlink="">
      <xdr:nvSpPr>
        <xdr:cNvPr id="144" name="楕円 143"/>
        <xdr:cNvSpPr/>
      </xdr:nvSpPr>
      <xdr:spPr>
        <a:xfrm>
          <a:off x="14732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105681</xdr:rowOff>
    </xdr:from>
    <xdr:ext cx="762000" cy="259045"/>
    <xdr:sp macro="" textlink="">
      <xdr:nvSpPr>
        <xdr:cNvPr id="145" name="テキスト ボックス 144"/>
        <xdr:cNvSpPr txBox="1"/>
      </xdr:nvSpPr>
      <xdr:spPr>
        <a:xfrm>
          <a:off x="14401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115062</xdr:rowOff>
    </xdr:from>
    <xdr:to>
      <xdr:col>69</xdr:col>
      <xdr:colOff>142875</xdr:colOff>
      <xdr:row>14</xdr:row>
      <xdr:rowOff>45212</xdr:rowOff>
    </xdr:to>
    <xdr:sp macro="" textlink="">
      <xdr:nvSpPr>
        <xdr:cNvPr id="146" name="楕円 145"/>
        <xdr:cNvSpPr/>
      </xdr:nvSpPr>
      <xdr:spPr>
        <a:xfrm>
          <a:off x="13843000" y="23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55389</xdr:rowOff>
    </xdr:from>
    <xdr:ext cx="762000" cy="259045"/>
    <xdr:sp macro="" textlink="">
      <xdr:nvSpPr>
        <xdr:cNvPr id="147" name="テキスト ボックス 146"/>
        <xdr:cNvSpPr txBox="1"/>
      </xdr:nvSpPr>
      <xdr:spPr>
        <a:xfrm>
          <a:off x="13512800" y="211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48" name="楕円 147"/>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49" name="テキスト ボックス 148"/>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類似団体より低い水準が続いているが、</a:t>
          </a:r>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年度は国の施策（交付金）により増加した。経常経費としては、</a:t>
          </a:r>
          <a:r>
            <a:rPr lang="ja-JP" altLang="ja-JP" sz="1100" b="0" i="0" baseline="0">
              <a:solidFill>
                <a:schemeClr val="dk1"/>
              </a:solidFill>
              <a:effectLst/>
              <a:latin typeface="+mn-lt"/>
              <a:ea typeface="+mn-ea"/>
              <a:cs typeface="+mn-cs"/>
            </a:rPr>
            <a:t>障害福祉サービス費等給付費</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年々増加しており、今後も扶助費が増加していくことが想定される。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88900</xdr:rowOff>
    </xdr:to>
    <xdr:cxnSp macro="">
      <xdr:nvCxnSpPr>
        <xdr:cNvPr id="182" name="直線コネクタ 181"/>
        <xdr:cNvCxnSpPr/>
      </xdr:nvCxnSpPr>
      <xdr:spPr>
        <a:xfrm>
          <a:off x="3987800" y="94043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146050</xdr:rowOff>
    </xdr:to>
    <xdr:cxnSp macro="">
      <xdr:nvCxnSpPr>
        <xdr:cNvPr id="185" name="直線コネクタ 184"/>
        <xdr:cNvCxnSpPr/>
      </xdr:nvCxnSpPr>
      <xdr:spPr>
        <a:xfrm>
          <a:off x="3098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127000</xdr:rowOff>
    </xdr:to>
    <xdr:cxnSp macro="">
      <xdr:nvCxnSpPr>
        <xdr:cNvPr id="188" name="直線コネクタ 187"/>
        <xdr:cNvCxnSpPr/>
      </xdr:nvCxnSpPr>
      <xdr:spPr>
        <a:xfrm>
          <a:off x="2209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31750</xdr:rowOff>
    </xdr:to>
    <xdr:cxnSp macro="">
      <xdr:nvCxnSpPr>
        <xdr:cNvPr id="191" name="直線コネクタ 190"/>
        <xdr:cNvCxnSpPr/>
      </xdr:nvCxnSpPr>
      <xdr:spPr>
        <a:xfrm flipV="1">
          <a:off x="1320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3" name="楕円 202"/>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4" name="テキスト ボックス 203"/>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5" name="楕円 204"/>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6" name="テキスト ボックス 205"/>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7" name="楕円 206"/>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8" name="テキスト ボックス 207"/>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9" name="楕円 208"/>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0" name="テキスト ボックス 209"/>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昨年度は公営企業会計への繰出金が減少し</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を下回って</a:t>
          </a:r>
          <a:r>
            <a:rPr lang="ja-JP" altLang="ja-JP" sz="1100" b="0" i="0" baseline="0">
              <a:solidFill>
                <a:schemeClr val="dk1"/>
              </a:solidFill>
              <a:effectLst/>
              <a:latin typeface="+mn-lt"/>
              <a:ea typeface="+mn-ea"/>
              <a:cs typeface="+mn-cs"/>
            </a:rPr>
            <a:t>おり、今後も、水道事業、下水道事業の経費を節減するとともに、独立採算の原則に立ち返った料金の値上げによる健全化、国民健康保険事業会計においても国民健康保険税の適正化を図ることなどにより、税収を主な財源とする普通会計の負担額を減らしていく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58</xdr:row>
      <xdr:rowOff>88900</xdr:rowOff>
    </xdr:to>
    <xdr:cxnSp macro="">
      <xdr:nvCxnSpPr>
        <xdr:cNvPr id="243" name="直線コネクタ 242"/>
        <xdr:cNvCxnSpPr/>
      </xdr:nvCxnSpPr>
      <xdr:spPr>
        <a:xfrm flipV="1">
          <a:off x="15671800" y="95377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44450</xdr:rowOff>
    </xdr:to>
    <xdr:cxnSp macro="">
      <xdr:nvCxnSpPr>
        <xdr:cNvPr id="246" name="直線コネクタ 245"/>
        <xdr:cNvCxnSpPr/>
      </xdr:nvCxnSpPr>
      <xdr:spPr>
        <a:xfrm flipV="1">
          <a:off x="14782800" y="10033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44450</xdr:rowOff>
    </xdr:to>
    <xdr:cxnSp macro="">
      <xdr:nvCxnSpPr>
        <xdr:cNvPr id="249" name="直線コネクタ 248"/>
        <xdr:cNvCxnSpPr/>
      </xdr:nvCxnSpPr>
      <xdr:spPr>
        <a:xfrm>
          <a:off x="13893800" y="10071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69850</xdr:rowOff>
    </xdr:to>
    <xdr:cxnSp macro="">
      <xdr:nvCxnSpPr>
        <xdr:cNvPr id="252" name="直線コネクタ 251"/>
        <xdr:cNvCxnSpPr/>
      </xdr:nvCxnSpPr>
      <xdr:spPr>
        <a:xfrm flipV="1">
          <a:off x="13004800" y="1007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2" name="楕円 261"/>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3"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64" name="楕円 263"/>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65" name="テキスト ボックス 264"/>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66" name="楕円 265"/>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67" name="テキスト ボックス 266"/>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68" name="楕円 267"/>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9" name="テキスト ボックス 268"/>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0" name="楕円 269"/>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1" name="テキスト ボックス 270"/>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類似団体内では低い水準が続いているが、</a:t>
          </a:r>
          <a:r>
            <a:rPr lang="ja-JP" altLang="en-US"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6</a:t>
          </a:r>
          <a:r>
            <a:rPr lang="ja-JP" altLang="en-US" sz="1100" b="0" i="0" baseline="0">
              <a:solidFill>
                <a:schemeClr val="dk1"/>
              </a:solidFill>
              <a:effectLst/>
              <a:latin typeface="+mn-lt"/>
              <a:ea typeface="+mn-ea"/>
              <a:cs typeface="+mn-cs"/>
            </a:rPr>
            <a:t>年度は国の施策（交付金）により増加した。今後は一部事務組合への負担金（人件費見合い）の増加が見込まれるなど、</a:t>
          </a:r>
          <a:r>
            <a:rPr lang="ja-JP" altLang="ja-JP" sz="1100" b="0" i="0" baseline="0">
              <a:solidFill>
                <a:schemeClr val="dk1"/>
              </a:solidFill>
              <a:effectLst/>
              <a:latin typeface="+mn-lt"/>
              <a:ea typeface="+mn-ea"/>
              <a:cs typeface="+mn-cs"/>
            </a:rPr>
            <a:t>安定的な財政運営を行うためにも、補助金等の</a:t>
          </a:r>
          <a:r>
            <a:rPr lang="ja-JP" altLang="en-US" sz="1100" b="0" i="0" baseline="0">
              <a:solidFill>
                <a:schemeClr val="dk1"/>
              </a:solidFill>
              <a:effectLst/>
              <a:latin typeface="+mn-lt"/>
              <a:ea typeface="+mn-ea"/>
              <a:cs typeface="+mn-cs"/>
            </a:rPr>
            <a:t>見直しなど</a:t>
          </a:r>
          <a:r>
            <a:rPr lang="ja-JP" altLang="ja-JP" sz="1100" b="0" i="0" baseline="0">
              <a:solidFill>
                <a:schemeClr val="dk1"/>
              </a:solidFill>
              <a:effectLst/>
              <a:latin typeface="+mn-lt"/>
              <a:ea typeface="+mn-ea"/>
              <a:cs typeface="+mn-cs"/>
            </a:rPr>
            <a:t>適切な管理を行う必要がある。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6" name="直線コネクタ 28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87" name="テキスト ボックス 28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0" name="直線コネクタ 28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1" name="テキスト ボックス 29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3" name="テキスト ボックス 29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6985</xdr:rowOff>
    </xdr:to>
    <xdr:cxnSp macro="">
      <xdr:nvCxnSpPr>
        <xdr:cNvPr id="295" name="直線コネクタ 294"/>
        <xdr:cNvCxnSpPr/>
      </xdr:nvCxnSpPr>
      <xdr:spPr>
        <a:xfrm flipV="1">
          <a:off x="16510000" y="591058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150512</xdr:rowOff>
    </xdr:from>
    <xdr:ext cx="762000" cy="259045"/>
    <xdr:sp macro="" textlink="">
      <xdr:nvSpPr>
        <xdr:cNvPr id="296" name="補助費等最小値テキスト"/>
        <xdr:cNvSpPr txBox="1"/>
      </xdr:nvSpPr>
      <xdr:spPr>
        <a:xfrm>
          <a:off x="165989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xdr:rowOff>
    </xdr:from>
    <xdr:to>
      <xdr:col>82</xdr:col>
      <xdr:colOff>196850</xdr:colOff>
      <xdr:row>41</xdr:row>
      <xdr:rowOff>6985</xdr:rowOff>
    </xdr:to>
    <xdr:cxnSp macro="">
      <xdr:nvCxnSpPr>
        <xdr:cNvPr id="297" name="直線コネクタ 296"/>
        <xdr:cNvCxnSpPr/>
      </xdr:nvCxnSpPr>
      <xdr:spPr>
        <a:xfrm>
          <a:off x="16421100" y="703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298"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299" name="直線コネクタ 298"/>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36</xdr:row>
      <xdr:rowOff>12700</xdr:rowOff>
    </xdr:to>
    <xdr:cxnSp macro="">
      <xdr:nvCxnSpPr>
        <xdr:cNvPr id="300" name="直線コネクタ 299"/>
        <xdr:cNvCxnSpPr/>
      </xdr:nvCxnSpPr>
      <xdr:spPr>
        <a:xfrm>
          <a:off x="15671800" y="593344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88282</xdr:rowOff>
    </xdr:from>
    <xdr:ext cx="762000" cy="259045"/>
    <xdr:sp macro="" textlink="">
      <xdr:nvSpPr>
        <xdr:cNvPr id="301" name="補助費等平均値テキスト"/>
        <xdr:cNvSpPr txBox="1"/>
      </xdr:nvSpPr>
      <xdr:spPr>
        <a:xfrm>
          <a:off x="16598900" y="626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116205</xdr:rowOff>
    </xdr:from>
    <xdr:to>
      <xdr:col>82</xdr:col>
      <xdr:colOff>158750</xdr:colOff>
      <xdr:row>37</xdr:row>
      <xdr:rowOff>46355</xdr:rowOff>
    </xdr:to>
    <xdr:sp macro="" textlink="">
      <xdr:nvSpPr>
        <xdr:cNvPr id="302" name="フローチャート: 判断 301"/>
        <xdr:cNvSpPr/>
      </xdr:nvSpPr>
      <xdr:spPr>
        <a:xfrm>
          <a:off x="164592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121285</xdr:rowOff>
    </xdr:from>
    <xdr:to>
      <xdr:col>78</xdr:col>
      <xdr:colOff>69850</xdr:colOff>
      <xdr:row>34</xdr:row>
      <xdr:rowOff>104140</xdr:rowOff>
    </xdr:to>
    <xdr:cxnSp macro="">
      <xdr:nvCxnSpPr>
        <xdr:cNvPr id="303" name="直線コネクタ 302"/>
        <xdr:cNvCxnSpPr/>
      </xdr:nvCxnSpPr>
      <xdr:spPr>
        <a:xfrm>
          <a:off x="14782800" y="577913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04" name="フローチャート: 判断 303"/>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05" name="テキスト ボックス 304"/>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86995</xdr:rowOff>
    </xdr:from>
    <xdr:to>
      <xdr:col>73</xdr:col>
      <xdr:colOff>180975</xdr:colOff>
      <xdr:row>33</xdr:row>
      <xdr:rowOff>121285</xdr:rowOff>
    </xdr:to>
    <xdr:cxnSp macro="">
      <xdr:nvCxnSpPr>
        <xdr:cNvPr id="306" name="直線コネクタ 305"/>
        <xdr:cNvCxnSpPr/>
      </xdr:nvCxnSpPr>
      <xdr:spPr>
        <a:xfrm>
          <a:off x="13893800" y="57448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07" name="フローチャート: 判断 306"/>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08" name="テキスト ボックス 307"/>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86995</xdr:rowOff>
    </xdr:from>
    <xdr:to>
      <xdr:col>69</xdr:col>
      <xdr:colOff>92075</xdr:colOff>
      <xdr:row>33</xdr:row>
      <xdr:rowOff>155575</xdr:rowOff>
    </xdr:to>
    <xdr:cxnSp macro="">
      <xdr:nvCxnSpPr>
        <xdr:cNvPr id="309" name="直線コネクタ 308"/>
        <xdr:cNvCxnSpPr/>
      </xdr:nvCxnSpPr>
      <xdr:spPr>
        <a:xfrm flipV="1">
          <a:off x="13004800" y="57448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70485</xdr:rowOff>
    </xdr:from>
    <xdr:to>
      <xdr:col>69</xdr:col>
      <xdr:colOff>142875</xdr:colOff>
      <xdr:row>36</xdr:row>
      <xdr:rowOff>635</xdr:rowOff>
    </xdr:to>
    <xdr:sp macro="" textlink="">
      <xdr:nvSpPr>
        <xdr:cNvPr id="310" name="フローチャート: 判断 309"/>
        <xdr:cNvSpPr/>
      </xdr:nvSpPr>
      <xdr:spPr>
        <a:xfrm>
          <a:off x="138430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156862</xdr:rowOff>
    </xdr:from>
    <xdr:ext cx="762000" cy="259045"/>
    <xdr:sp macro="" textlink="">
      <xdr:nvSpPr>
        <xdr:cNvPr id="311" name="テキスト ボックス 310"/>
        <xdr:cNvSpPr txBox="1"/>
      </xdr:nvSpPr>
      <xdr:spPr>
        <a:xfrm>
          <a:off x="13512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12" name="フローチャート: 判断 311"/>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13" name="テキスト ボックス 312"/>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19" name="楕円 318"/>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0"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21" name="楕円 320"/>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22" name="テキスト ボックス 321"/>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70485</xdr:rowOff>
    </xdr:from>
    <xdr:to>
      <xdr:col>74</xdr:col>
      <xdr:colOff>31750</xdr:colOff>
      <xdr:row>34</xdr:row>
      <xdr:rowOff>635</xdr:rowOff>
    </xdr:to>
    <xdr:sp macro="" textlink="">
      <xdr:nvSpPr>
        <xdr:cNvPr id="323" name="楕円 322"/>
        <xdr:cNvSpPr/>
      </xdr:nvSpPr>
      <xdr:spPr>
        <a:xfrm>
          <a:off x="14732000" y="57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10812</xdr:rowOff>
    </xdr:from>
    <xdr:ext cx="762000" cy="259045"/>
    <xdr:sp macro="" textlink="">
      <xdr:nvSpPr>
        <xdr:cNvPr id="324" name="テキスト ボックス 323"/>
        <xdr:cNvSpPr txBox="1"/>
      </xdr:nvSpPr>
      <xdr:spPr>
        <a:xfrm>
          <a:off x="14401800" y="549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36195</xdr:rowOff>
    </xdr:from>
    <xdr:to>
      <xdr:col>69</xdr:col>
      <xdr:colOff>142875</xdr:colOff>
      <xdr:row>33</xdr:row>
      <xdr:rowOff>137795</xdr:rowOff>
    </xdr:to>
    <xdr:sp macro="" textlink="">
      <xdr:nvSpPr>
        <xdr:cNvPr id="325" name="楕円 324"/>
        <xdr:cNvSpPr/>
      </xdr:nvSpPr>
      <xdr:spPr>
        <a:xfrm>
          <a:off x="138430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147972</xdr:rowOff>
    </xdr:from>
    <xdr:ext cx="762000" cy="259045"/>
    <xdr:sp macro="" textlink="">
      <xdr:nvSpPr>
        <xdr:cNvPr id="326" name="テキスト ボックス 325"/>
        <xdr:cNvSpPr txBox="1"/>
      </xdr:nvSpPr>
      <xdr:spPr>
        <a:xfrm>
          <a:off x="13512800" y="546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104775</xdr:rowOff>
    </xdr:from>
    <xdr:to>
      <xdr:col>65</xdr:col>
      <xdr:colOff>53975</xdr:colOff>
      <xdr:row>34</xdr:row>
      <xdr:rowOff>34925</xdr:rowOff>
    </xdr:to>
    <xdr:sp macro="" textlink="">
      <xdr:nvSpPr>
        <xdr:cNvPr id="327" name="楕円 326"/>
        <xdr:cNvSpPr/>
      </xdr:nvSpPr>
      <xdr:spPr>
        <a:xfrm>
          <a:off x="129540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45102</xdr:rowOff>
    </xdr:from>
    <xdr:ext cx="762000" cy="259045"/>
    <xdr:sp macro="" textlink="">
      <xdr:nvSpPr>
        <xdr:cNvPr id="328" name="テキスト ボックス 327"/>
        <xdr:cNvSpPr txBox="1"/>
      </xdr:nvSpPr>
      <xdr:spPr>
        <a:xfrm>
          <a:off x="12623800" y="553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大規模事業の影響により</a:t>
          </a:r>
          <a:r>
            <a:rPr lang="ja-JP" altLang="en-US" sz="1100" b="0" i="0" baseline="0">
              <a:solidFill>
                <a:schemeClr val="dk1"/>
              </a:solidFill>
              <a:effectLst/>
              <a:latin typeface="+mn-lt"/>
              <a:ea typeface="+mn-ea"/>
              <a:cs typeface="+mn-cs"/>
            </a:rPr>
            <a:t>起債残高が増加しており、今後公債費</a:t>
          </a:r>
          <a:r>
            <a:rPr lang="ja-JP" altLang="ja-JP" sz="1100" b="0" i="0" baseline="0">
              <a:solidFill>
                <a:schemeClr val="dk1"/>
              </a:solidFill>
              <a:effectLst/>
              <a:latin typeface="+mn-lt"/>
              <a:ea typeface="+mn-ea"/>
              <a:cs typeface="+mn-cs"/>
            </a:rPr>
            <a:t>が膨らむことが予想される。そのため</a:t>
          </a:r>
          <a:r>
            <a:rPr lang="ja-JP" altLang="en-US" sz="1100" b="0" i="0" baseline="0">
              <a:solidFill>
                <a:schemeClr val="dk1"/>
              </a:solidFill>
              <a:effectLst/>
              <a:latin typeface="+mn-lt"/>
              <a:ea typeface="+mn-ea"/>
              <a:cs typeface="+mn-cs"/>
            </a:rPr>
            <a:t>新発債</a:t>
          </a:r>
          <a:r>
            <a:rPr lang="ja-JP" altLang="ja-JP" sz="1100" b="0" i="0" baseline="0">
              <a:solidFill>
                <a:schemeClr val="dk1"/>
              </a:solidFill>
              <a:effectLst/>
              <a:latin typeface="+mn-lt"/>
              <a:ea typeface="+mn-ea"/>
              <a:cs typeface="+mn-cs"/>
            </a:rPr>
            <a:t>の抑制及び繰上償還の実施に</a:t>
          </a:r>
          <a:r>
            <a:rPr lang="ja-JP" altLang="en-US" sz="1100" b="0" i="0" baseline="0">
              <a:solidFill>
                <a:schemeClr val="dk1"/>
              </a:solidFill>
              <a:effectLst/>
              <a:latin typeface="+mn-lt"/>
              <a:ea typeface="+mn-ea"/>
              <a:cs typeface="+mn-cs"/>
            </a:rPr>
            <a:t>より将来負担の軽減に</a:t>
          </a:r>
          <a:r>
            <a:rPr lang="ja-JP" altLang="ja-JP" sz="1100" b="0" i="0" baseline="0">
              <a:solidFill>
                <a:schemeClr val="dk1"/>
              </a:solidFill>
              <a:effectLst/>
              <a:latin typeface="+mn-lt"/>
              <a:ea typeface="+mn-ea"/>
              <a:cs typeface="+mn-cs"/>
            </a:rPr>
            <a:t>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3" name="直線コネクタ 352"/>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4" name="公債費最小値テキスト"/>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5" name="直線コネクタ 354"/>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56" name="公債費最大値テキスト"/>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57" name="直線コネクタ 356"/>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53848</xdr:rowOff>
    </xdr:to>
    <xdr:cxnSp macro="">
      <xdr:nvCxnSpPr>
        <xdr:cNvPr id="358" name="直線コネクタ 357"/>
        <xdr:cNvCxnSpPr/>
      </xdr:nvCxnSpPr>
      <xdr:spPr>
        <a:xfrm flipV="1">
          <a:off x="3987800" y="13408661"/>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59" name="公債費平均値テキスト"/>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0" name="フローチャート: 判断 359"/>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53848</xdr:rowOff>
    </xdr:from>
    <xdr:to>
      <xdr:col>19</xdr:col>
      <xdr:colOff>187325</xdr:colOff>
      <xdr:row>78</xdr:row>
      <xdr:rowOff>58420</xdr:rowOff>
    </xdr:to>
    <xdr:cxnSp macro="">
      <xdr:nvCxnSpPr>
        <xdr:cNvPr id="361" name="直線コネクタ 360"/>
        <xdr:cNvCxnSpPr/>
      </xdr:nvCxnSpPr>
      <xdr:spPr>
        <a:xfrm flipV="1">
          <a:off x="3098800" y="13426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2" name="フローチャート: 判断 36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3" name="テキスト ボックス 362"/>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94996</xdr:rowOff>
    </xdr:to>
    <xdr:cxnSp macro="">
      <xdr:nvCxnSpPr>
        <xdr:cNvPr id="364" name="直線コネクタ 363"/>
        <xdr:cNvCxnSpPr/>
      </xdr:nvCxnSpPr>
      <xdr:spPr>
        <a:xfrm flipV="1">
          <a:off x="2209800" y="134315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5" name="フローチャート: 判断 364"/>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66" name="テキスト ボックス 365"/>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94996</xdr:rowOff>
    </xdr:to>
    <xdr:cxnSp macro="">
      <xdr:nvCxnSpPr>
        <xdr:cNvPr id="367" name="直線コネクタ 366"/>
        <xdr:cNvCxnSpPr/>
      </xdr:nvCxnSpPr>
      <xdr:spPr>
        <a:xfrm>
          <a:off x="1320800" y="13362939"/>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68" name="フローチャート: 判断 367"/>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69" name="テキスト ボックス 368"/>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77" name="楕円 376"/>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78" name="公債費該当値テキスト"/>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xdr:rowOff>
    </xdr:from>
    <xdr:to>
      <xdr:col>20</xdr:col>
      <xdr:colOff>38100</xdr:colOff>
      <xdr:row>78</xdr:row>
      <xdr:rowOff>104648</xdr:rowOff>
    </xdr:to>
    <xdr:sp macro="" textlink="">
      <xdr:nvSpPr>
        <xdr:cNvPr id="379" name="楕円 378"/>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89425</xdr:rowOff>
    </xdr:from>
    <xdr:ext cx="736600" cy="259045"/>
    <xdr:sp macro="" textlink="">
      <xdr:nvSpPr>
        <xdr:cNvPr id="380" name="テキスト ボックス 379"/>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81" name="楕円 380"/>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82" name="テキスト ボックス 381"/>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44196</xdr:rowOff>
    </xdr:from>
    <xdr:to>
      <xdr:col>11</xdr:col>
      <xdr:colOff>60325</xdr:colOff>
      <xdr:row>78</xdr:row>
      <xdr:rowOff>145796</xdr:rowOff>
    </xdr:to>
    <xdr:sp macro="" textlink="">
      <xdr:nvSpPr>
        <xdr:cNvPr id="383" name="楕円 382"/>
        <xdr:cNvSpPr/>
      </xdr:nvSpPr>
      <xdr:spPr>
        <a:xfrm>
          <a:off x="2159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130573</xdr:rowOff>
    </xdr:from>
    <xdr:ext cx="762000" cy="259045"/>
    <xdr:sp macro="" textlink="">
      <xdr:nvSpPr>
        <xdr:cNvPr id="384" name="テキスト ボックス 383"/>
        <xdr:cNvSpPr txBox="1"/>
      </xdr:nvSpPr>
      <xdr:spPr>
        <a:xfrm>
          <a:off x="1828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楕円 384"/>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類似団体内では低い水準となっているが、今後経常一般財源の減少が予想されることから、さらなる行財政改革を行い、財政の健全化を図る必要がある。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2" name="直線コネクタ 411"/>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3" name="公債費以外最小値テキスト"/>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4" name="直線コネクタ 413"/>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5" name="公債費以外最大値テキスト"/>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16" name="直線コネクタ 415"/>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159004</xdr:rowOff>
    </xdr:from>
    <xdr:to>
      <xdr:col>82</xdr:col>
      <xdr:colOff>107950</xdr:colOff>
      <xdr:row>74</xdr:row>
      <xdr:rowOff>8128</xdr:rowOff>
    </xdr:to>
    <xdr:cxnSp macro="">
      <xdr:nvCxnSpPr>
        <xdr:cNvPr id="417" name="直線コネクタ 416"/>
        <xdr:cNvCxnSpPr/>
      </xdr:nvCxnSpPr>
      <xdr:spPr>
        <a:xfrm>
          <a:off x="15671800" y="1267485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18" name="公債費以外平均値テキスト"/>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19" name="フローチャート: 判断 418"/>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124714</xdr:rowOff>
    </xdr:from>
    <xdr:to>
      <xdr:col>78</xdr:col>
      <xdr:colOff>69850</xdr:colOff>
      <xdr:row>73</xdr:row>
      <xdr:rowOff>159004</xdr:rowOff>
    </xdr:to>
    <xdr:cxnSp macro="">
      <xdr:nvCxnSpPr>
        <xdr:cNvPr id="420" name="直線コネクタ 419"/>
        <xdr:cNvCxnSpPr/>
      </xdr:nvCxnSpPr>
      <xdr:spPr>
        <a:xfrm>
          <a:off x="14782800" y="1264056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1" name="フローチャート: 判断 420"/>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2" name="テキスト ボックス 421"/>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78994</xdr:rowOff>
    </xdr:from>
    <xdr:to>
      <xdr:col>73</xdr:col>
      <xdr:colOff>180975</xdr:colOff>
      <xdr:row>73</xdr:row>
      <xdr:rowOff>124714</xdr:rowOff>
    </xdr:to>
    <xdr:cxnSp macro="">
      <xdr:nvCxnSpPr>
        <xdr:cNvPr id="423" name="直線コネクタ 422"/>
        <xdr:cNvCxnSpPr/>
      </xdr:nvCxnSpPr>
      <xdr:spPr>
        <a:xfrm>
          <a:off x="13893800" y="125948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4" name="フローチャート: 判断 423"/>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5" name="テキスト ボックス 424"/>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78994</xdr:rowOff>
    </xdr:from>
    <xdr:to>
      <xdr:col>69</xdr:col>
      <xdr:colOff>92075</xdr:colOff>
      <xdr:row>74</xdr:row>
      <xdr:rowOff>28702</xdr:rowOff>
    </xdr:to>
    <xdr:cxnSp macro="">
      <xdr:nvCxnSpPr>
        <xdr:cNvPr id="426" name="直線コネクタ 425"/>
        <xdr:cNvCxnSpPr/>
      </xdr:nvCxnSpPr>
      <xdr:spPr>
        <a:xfrm flipV="1">
          <a:off x="13004800" y="12594844"/>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27" name="フローチャート: 判断 426"/>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28" name="テキスト ボックス 427"/>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29" name="フローチャート: 判断 428"/>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0" name="テキスト ボックス 429"/>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128778</xdr:rowOff>
    </xdr:from>
    <xdr:to>
      <xdr:col>82</xdr:col>
      <xdr:colOff>158750</xdr:colOff>
      <xdr:row>74</xdr:row>
      <xdr:rowOff>58928</xdr:rowOff>
    </xdr:to>
    <xdr:sp macro="" textlink="">
      <xdr:nvSpPr>
        <xdr:cNvPr id="436" name="楕円 435"/>
        <xdr:cNvSpPr/>
      </xdr:nvSpPr>
      <xdr:spPr>
        <a:xfrm>
          <a:off x="164592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37355</xdr:rowOff>
    </xdr:from>
    <xdr:ext cx="762000" cy="259045"/>
    <xdr:sp macro="" textlink="">
      <xdr:nvSpPr>
        <xdr:cNvPr id="437" name="公債費以外該当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108204</xdr:rowOff>
    </xdr:from>
    <xdr:to>
      <xdr:col>78</xdr:col>
      <xdr:colOff>120650</xdr:colOff>
      <xdr:row>74</xdr:row>
      <xdr:rowOff>38354</xdr:rowOff>
    </xdr:to>
    <xdr:sp macro="" textlink="">
      <xdr:nvSpPr>
        <xdr:cNvPr id="438" name="楕円 437"/>
        <xdr:cNvSpPr/>
      </xdr:nvSpPr>
      <xdr:spPr>
        <a:xfrm>
          <a:off x="15621000" y="1262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48531</xdr:rowOff>
    </xdr:from>
    <xdr:ext cx="736600" cy="259045"/>
    <xdr:sp macro="" textlink="">
      <xdr:nvSpPr>
        <xdr:cNvPr id="439" name="テキスト ボックス 438"/>
        <xdr:cNvSpPr txBox="1"/>
      </xdr:nvSpPr>
      <xdr:spPr>
        <a:xfrm>
          <a:off x="15290800" y="12392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73914</xdr:rowOff>
    </xdr:from>
    <xdr:to>
      <xdr:col>74</xdr:col>
      <xdr:colOff>31750</xdr:colOff>
      <xdr:row>74</xdr:row>
      <xdr:rowOff>4064</xdr:rowOff>
    </xdr:to>
    <xdr:sp macro="" textlink="">
      <xdr:nvSpPr>
        <xdr:cNvPr id="440" name="楕円 439"/>
        <xdr:cNvSpPr/>
      </xdr:nvSpPr>
      <xdr:spPr>
        <a:xfrm>
          <a:off x="14732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14241</xdr:rowOff>
    </xdr:from>
    <xdr:ext cx="762000" cy="259045"/>
    <xdr:sp macro="" textlink="">
      <xdr:nvSpPr>
        <xdr:cNvPr id="441" name="テキスト ボックス 440"/>
        <xdr:cNvSpPr txBox="1"/>
      </xdr:nvSpPr>
      <xdr:spPr>
        <a:xfrm>
          <a:off x="14401800" y="1235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28194</xdr:rowOff>
    </xdr:from>
    <xdr:to>
      <xdr:col>69</xdr:col>
      <xdr:colOff>142875</xdr:colOff>
      <xdr:row>73</xdr:row>
      <xdr:rowOff>129794</xdr:rowOff>
    </xdr:to>
    <xdr:sp macro="" textlink="">
      <xdr:nvSpPr>
        <xdr:cNvPr id="442" name="楕円 441"/>
        <xdr:cNvSpPr/>
      </xdr:nvSpPr>
      <xdr:spPr>
        <a:xfrm>
          <a:off x="13843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139971</xdr:rowOff>
    </xdr:from>
    <xdr:ext cx="762000" cy="259045"/>
    <xdr:sp macro="" textlink="">
      <xdr:nvSpPr>
        <xdr:cNvPr id="443" name="テキスト ボックス 442"/>
        <xdr:cNvSpPr txBox="1"/>
      </xdr:nvSpPr>
      <xdr:spPr>
        <a:xfrm>
          <a:off x="13512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149352</xdr:rowOff>
    </xdr:from>
    <xdr:to>
      <xdr:col>65</xdr:col>
      <xdr:colOff>53975</xdr:colOff>
      <xdr:row>74</xdr:row>
      <xdr:rowOff>79502</xdr:rowOff>
    </xdr:to>
    <xdr:sp macro="" textlink="">
      <xdr:nvSpPr>
        <xdr:cNvPr id="444" name="楕円 443"/>
        <xdr:cNvSpPr/>
      </xdr:nvSpPr>
      <xdr:spPr>
        <a:xfrm>
          <a:off x="12954000" y="126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89679</xdr:rowOff>
    </xdr:from>
    <xdr:ext cx="762000" cy="259045"/>
    <xdr:sp macro="" textlink="">
      <xdr:nvSpPr>
        <xdr:cNvPr id="445" name="テキスト ボックス 444"/>
        <xdr:cNvSpPr txBox="1"/>
      </xdr:nvSpPr>
      <xdr:spPr>
        <a:xfrm>
          <a:off x="12623800" y="1243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141775</xdr:rowOff>
    </xdr:from>
    <xdr:to>
      <xdr:col>29</xdr:col>
      <xdr:colOff>127000</xdr:colOff>
      <xdr:row>17</xdr:row>
      <xdr:rowOff>41820</xdr:rowOff>
    </xdr:to>
    <xdr:cxnSp macro="">
      <xdr:nvCxnSpPr>
        <xdr:cNvPr id="46" name="直線コネクタ 45"/>
        <xdr:cNvCxnSpPr/>
      </xdr:nvCxnSpPr>
      <xdr:spPr bwMode="auto">
        <a:xfrm flipV="1">
          <a:off x="5003800" y="2932600"/>
          <a:ext cx="647700" cy="71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41820</xdr:rowOff>
    </xdr:from>
    <xdr:to>
      <xdr:col>26</xdr:col>
      <xdr:colOff>50800</xdr:colOff>
      <xdr:row>17</xdr:row>
      <xdr:rowOff>81745</xdr:rowOff>
    </xdr:to>
    <xdr:cxnSp macro="">
      <xdr:nvCxnSpPr>
        <xdr:cNvPr id="49" name="直線コネクタ 48"/>
        <xdr:cNvCxnSpPr/>
      </xdr:nvCxnSpPr>
      <xdr:spPr bwMode="auto">
        <a:xfrm flipV="1">
          <a:off x="4305300" y="3004095"/>
          <a:ext cx="698500" cy="39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81745</xdr:rowOff>
    </xdr:from>
    <xdr:to>
      <xdr:col>22</xdr:col>
      <xdr:colOff>114300</xdr:colOff>
      <xdr:row>17</xdr:row>
      <xdr:rowOff>99433</xdr:rowOff>
    </xdr:to>
    <xdr:cxnSp macro="">
      <xdr:nvCxnSpPr>
        <xdr:cNvPr id="52" name="直線コネクタ 51"/>
        <xdr:cNvCxnSpPr/>
      </xdr:nvCxnSpPr>
      <xdr:spPr bwMode="auto">
        <a:xfrm flipV="1">
          <a:off x="3606800" y="3044020"/>
          <a:ext cx="698500" cy="17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85797</xdr:rowOff>
    </xdr:from>
    <xdr:to>
      <xdr:col>18</xdr:col>
      <xdr:colOff>177800</xdr:colOff>
      <xdr:row>17</xdr:row>
      <xdr:rowOff>99433</xdr:rowOff>
    </xdr:to>
    <xdr:cxnSp macro="">
      <xdr:nvCxnSpPr>
        <xdr:cNvPr id="55" name="直線コネクタ 54"/>
        <xdr:cNvCxnSpPr/>
      </xdr:nvCxnSpPr>
      <xdr:spPr bwMode="auto">
        <a:xfrm>
          <a:off x="2908300" y="3048072"/>
          <a:ext cx="698500" cy="13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90975</xdr:rowOff>
    </xdr:from>
    <xdr:to>
      <xdr:col>29</xdr:col>
      <xdr:colOff>177800</xdr:colOff>
      <xdr:row>17</xdr:row>
      <xdr:rowOff>21125</xdr:rowOff>
    </xdr:to>
    <xdr:sp macro="" textlink="">
      <xdr:nvSpPr>
        <xdr:cNvPr id="65" name="楕円 64"/>
        <xdr:cNvSpPr/>
      </xdr:nvSpPr>
      <xdr:spPr bwMode="auto">
        <a:xfrm>
          <a:off x="5600700" y="288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107502</xdr:rowOff>
    </xdr:from>
    <xdr:ext cx="762000" cy="259045"/>
    <xdr:sp macro="" textlink="">
      <xdr:nvSpPr>
        <xdr:cNvPr id="66" name="人口1人当たり決算額の推移該当値テキスト130"/>
        <xdr:cNvSpPr txBox="1"/>
      </xdr:nvSpPr>
      <xdr:spPr>
        <a:xfrm>
          <a:off x="5740400" y="27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162470</xdr:rowOff>
    </xdr:from>
    <xdr:to>
      <xdr:col>26</xdr:col>
      <xdr:colOff>101600</xdr:colOff>
      <xdr:row>17</xdr:row>
      <xdr:rowOff>92620</xdr:rowOff>
    </xdr:to>
    <xdr:sp macro="" textlink="">
      <xdr:nvSpPr>
        <xdr:cNvPr id="67" name="楕円 66"/>
        <xdr:cNvSpPr/>
      </xdr:nvSpPr>
      <xdr:spPr bwMode="auto">
        <a:xfrm>
          <a:off x="4953000" y="2953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102797</xdr:rowOff>
    </xdr:from>
    <xdr:ext cx="736600" cy="259045"/>
    <xdr:sp macro="" textlink="">
      <xdr:nvSpPr>
        <xdr:cNvPr id="68" name="テキスト ボックス 67"/>
        <xdr:cNvSpPr txBox="1"/>
      </xdr:nvSpPr>
      <xdr:spPr>
        <a:xfrm>
          <a:off x="4622800" y="2722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30945</xdr:rowOff>
    </xdr:from>
    <xdr:to>
      <xdr:col>22</xdr:col>
      <xdr:colOff>165100</xdr:colOff>
      <xdr:row>17</xdr:row>
      <xdr:rowOff>132545</xdr:rowOff>
    </xdr:to>
    <xdr:sp macro="" textlink="">
      <xdr:nvSpPr>
        <xdr:cNvPr id="69" name="楕円 68"/>
        <xdr:cNvSpPr/>
      </xdr:nvSpPr>
      <xdr:spPr bwMode="auto">
        <a:xfrm>
          <a:off x="4254500" y="2993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142722</xdr:rowOff>
    </xdr:from>
    <xdr:ext cx="762000" cy="259045"/>
    <xdr:sp macro="" textlink="">
      <xdr:nvSpPr>
        <xdr:cNvPr id="70" name="テキスト ボックス 69"/>
        <xdr:cNvSpPr txBox="1"/>
      </xdr:nvSpPr>
      <xdr:spPr>
        <a:xfrm>
          <a:off x="3924300" y="276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48633</xdr:rowOff>
    </xdr:from>
    <xdr:to>
      <xdr:col>19</xdr:col>
      <xdr:colOff>38100</xdr:colOff>
      <xdr:row>17</xdr:row>
      <xdr:rowOff>150233</xdr:rowOff>
    </xdr:to>
    <xdr:sp macro="" textlink="">
      <xdr:nvSpPr>
        <xdr:cNvPr id="71" name="楕円 70"/>
        <xdr:cNvSpPr/>
      </xdr:nvSpPr>
      <xdr:spPr bwMode="auto">
        <a:xfrm>
          <a:off x="3556000" y="3010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160410</xdr:rowOff>
    </xdr:from>
    <xdr:ext cx="762000" cy="259045"/>
    <xdr:sp macro="" textlink="">
      <xdr:nvSpPr>
        <xdr:cNvPr id="72" name="テキスト ボックス 71"/>
        <xdr:cNvSpPr txBox="1"/>
      </xdr:nvSpPr>
      <xdr:spPr>
        <a:xfrm>
          <a:off x="3225800" y="277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34997</xdr:rowOff>
    </xdr:from>
    <xdr:to>
      <xdr:col>15</xdr:col>
      <xdr:colOff>101600</xdr:colOff>
      <xdr:row>17</xdr:row>
      <xdr:rowOff>136597</xdr:rowOff>
    </xdr:to>
    <xdr:sp macro="" textlink="">
      <xdr:nvSpPr>
        <xdr:cNvPr id="73" name="楕円 72"/>
        <xdr:cNvSpPr/>
      </xdr:nvSpPr>
      <xdr:spPr bwMode="auto">
        <a:xfrm>
          <a:off x="2857500" y="2997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146774</xdr:rowOff>
    </xdr:from>
    <xdr:ext cx="762000" cy="259045"/>
    <xdr:sp macro="" textlink="">
      <xdr:nvSpPr>
        <xdr:cNvPr id="74" name="テキスト ボックス 73"/>
        <xdr:cNvSpPr txBox="1"/>
      </xdr:nvSpPr>
      <xdr:spPr>
        <a:xfrm>
          <a:off x="2527300" y="276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140670</xdr:rowOff>
    </xdr:from>
    <xdr:to>
      <xdr:col>29</xdr:col>
      <xdr:colOff>127000</xdr:colOff>
      <xdr:row>34</xdr:row>
      <xdr:rowOff>323367</xdr:rowOff>
    </xdr:to>
    <xdr:cxnSp macro="">
      <xdr:nvCxnSpPr>
        <xdr:cNvPr id="106" name="直線コネクタ 105"/>
        <xdr:cNvCxnSpPr/>
      </xdr:nvCxnSpPr>
      <xdr:spPr bwMode="auto">
        <a:xfrm flipV="1">
          <a:off x="5003800" y="6408120"/>
          <a:ext cx="647700" cy="182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283317</xdr:rowOff>
    </xdr:from>
    <xdr:to>
      <xdr:col>26</xdr:col>
      <xdr:colOff>50800</xdr:colOff>
      <xdr:row>34</xdr:row>
      <xdr:rowOff>323367</xdr:rowOff>
    </xdr:to>
    <xdr:cxnSp macro="">
      <xdr:nvCxnSpPr>
        <xdr:cNvPr id="109" name="直線コネクタ 108"/>
        <xdr:cNvCxnSpPr/>
      </xdr:nvCxnSpPr>
      <xdr:spPr bwMode="auto">
        <a:xfrm>
          <a:off x="4305300" y="6550767"/>
          <a:ext cx="698500" cy="40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155689</xdr:rowOff>
    </xdr:from>
    <xdr:to>
      <xdr:col>22</xdr:col>
      <xdr:colOff>114300</xdr:colOff>
      <xdr:row>34</xdr:row>
      <xdr:rowOff>283317</xdr:rowOff>
    </xdr:to>
    <xdr:cxnSp macro="">
      <xdr:nvCxnSpPr>
        <xdr:cNvPr id="112" name="直線コネクタ 111"/>
        <xdr:cNvCxnSpPr/>
      </xdr:nvCxnSpPr>
      <xdr:spPr bwMode="auto">
        <a:xfrm>
          <a:off x="3606800" y="6423139"/>
          <a:ext cx="698500" cy="127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155689</xdr:rowOff>
    </xdr:from>
    <xdr:to>
      <xdr:col>18</xdr:col>
      <xdr:colOff>177800</xdr:colOff>
      <xdr:row>34</xdr:row>
      <xdr:rowOff>292621</xdr:rowOff>
    </xdr:to>
    <xdr:cxnSp macro="">
      <xdr:nvCxnSpPr>
        <xdr:cNvPr id="115" name="直線コネクタ 114"/>
        <xdr:cNvCxnSpPr/>
      </xdr:nvCxnSpPr>
      <xdr:spPr bwMode="auto">
        <a:xfrm flipV="1">
          <a:off x="2908300" y="6423139"/>
          <a:ext cx="698500" cy="136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89870</xdr:rowOff>
    </xdr:from>
    <xdr:to>
      <xdr:col>29</xdr:col>
      <xdr:colOff>177800</xdr:colOff>
      <xdr:row>34</xdr:row>
      <xdr:rowOff>191470</xdr:rowOff>
    </xdr:to>
    <xdr:sp macro="" textlink="">
      <xdr:nvSpPr>
        <xdr:cNvPr id="125" name="楕円 124"/>
        <xdr:cNvSpPr/>
      </xdr:nvSpPr>
      <xdr:spPr bwMode="auto">
        <a:xfrm>
          <a:off x="5600700" y="6357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277847</xdr:rowOff>
    </xdr:from>
    <xdr:ext cx="762000" cy="259045"/>
    <xdr:sp macro="" textlink="">
      <xdr:nvSpPr>
        <xdr:cNvPr id="126" name="人口1人当たり決算額の推移該当値テキスト445"/>
        <xdr:cNvSpPr txBox="1"/>
      </xdr:nvSpPr>
      <xdr:spPr>
        <a:xfrm>
          <a:off x="5740400" y="620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272567</xdr:rowOff>
    </xdr:from>
    <xdr:to>
      <xdr:col>26</xdr:col>
      <xdr:colOff>101600</xdr:colOff>
      <xdr:row>35</xdr:row>
      <xdr:rowOff>31267</xdr:rowOff>
    </xdr:to>
    <xdr:sp macro="" textlink="">
      <xdr:nvSpPr>
        <xdr:cNvPr id="127" name="楕円 126"/>
        <xdr:cNvSpPr/>
      </xdr:nvSpPr>
      <xdr:spPr bwMode="auto">
        <a:xfrm>
          <a:off x="4953000" y="654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41444</xdr:rowOff>
    </xdr:from>
    <xdr:ext cx="736600" cy="259045"/>
    <xdr:sp macro="" textlink="">
      <xdr:nvSpPr>
        <xdr:cNvPr id="128" name="テキスト ボックス 127"/>
        <xdr:cNvSpPr txBox="1"/>
      </xdr:nvSpPr>
      <xdr:spPr>
        <a:xfrm>
          <a:off x="4622800" y="6308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232517</xdr:rowOff>
    </xdr:from>
    <xdr:to>
      <xdr:col>22</xdr:col>
      <xdr:colOff>165100</xdr:colOff>
      <xdr:row>34</xdr:row>
      <xdr:rowOff>334117</xdr:rowOff>
    </xdr:to>
    <xdr:sp macro="" textlink="">
      <xdr:nvSpPr>
        <xdr:cNvPr id="129" name="楕円 128"/>
        <xdr:cNvSpPr/>
      </xdr:nvSpPr>
      <xdr:spPr bwMode="auto">
        <a:xfrm>
          <a:off x="4254500" y="6499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1394</xdr:rowOff>
    </xdr:from>
    <xdr:ext cx="762000" cy="259045"/>
    <xdr:sp macro="" textlink="">
      <xdr:nvSpPr>
        <xdr:cNvPr id="130" name="テキスト ボックス 129"/>
        <xdr:cNvSpPr txBox="1"/>
      </xdr:nvSpPr>
      <xdr:spPr>
        <a:xfrm>
          <a:off x="3924300" y="626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104889</xdr:rowOff>
    </xdr:from>
    <xdr:to>
      <xdr:col>19</xdr:col>
      <xdr:colOff>38100</xdr:colOff>
      <xdr:row>34</xdr:row>
      <xdr:rowOff>206489</xdr:rowOff>
    </xdr:to>
    <xdr:sp macro="" textlink="">
      <xdr:nvSpPr>
        <xdr:cNvPr id="131" name="楕円 130"/>
        <xdr:cNvSpPr/>
      </xdr:nvSpPr>
      <xdr:spPr bwMode="auto">
        <a:xfrm>
          <a:off x="3556000" y="6372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216666</xdr:rowOff>
    </xdr:from>
    <xdr:ext cx="762000" cy="259045"/>
    <xdr:sp macro="" textlink="">
      <xdr:nvSpPr>
        <xdr:cNvPr id="132" name="テキスト ボックス 131"/>
        <xdr:cNvSpPr txBox="1"/>
      </xdr:nvSpPr>
      <xdr:spPr>
        <a:xfrm>
          <a:off x="3225800" y="6141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241821</xdr:rowOff>
    </xdr:from>
    <xdr:to>
      <xdr:col>15</xdr:col>
      <xdr:colOff>101600</xdr:colOff>
      <xdr:row>35</xdr:row>
      <xdr:rowOff>521</xdr:rowOff>
    </xdr:to>
    <xdr:sp macro="" textlink="">
      <xdr:nvSpPr>
        <xdr:cNvPr id="133" name="楕円 132"/>
        <xdr:cNvSpPr/>
      </xdr:nvSpPr>
      <xdr:spPr bwMode="auto">
        <a:xfrm>
          <a:off x="2857500" y="6509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10698</xdr:rowOff>
    </xdr:from>
    <xdr:ext cx="762000" cy="259045"/>
    <xdr:sp macro="" textlink="">
      <xdr:nvSpPr>
        <xdr:cNvPr id="134" name="テキスト ボックス 133"/>
        <xdr:cNvSpPr txBox="1"/>
      </xdr:nvSpPr>
      <xdr:spPr>
        <a:xfrm>
          <a:off x="2527300" y="627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12,538
12,378
232.17
15,757,169
14,560,029
459,968
7,332,138
14,808,017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32106</xdr:rowOff>
    </xdr:from>
    <xdr:to>
      <xdr:col>24</xdr:col>
      <xdr:colOff>63500</xdr:colOff>
      <xdr:row>34</xdr:row>
      <xdr:rowOff>6971</xdr:rowOff>
    </xdr:to>
    <xdr:cxnSp macro="">
      <xdr:nvCxnSpPr>
        <xdr:cNvPr id="63" name="直線コネクタ 62"/>
        <xdr:cNvCxnSpPr/>
      </xdr:nvCxnSpPr>
      <xdr:spPr>
        <a:xfrm flipV="1">
          <a:off x="3797300" y="5689956"/>
          <a:ext cx="838200" cy="1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6971</xdr:rowOff>
    </xdr:from>
    <xdr:to>
      <xdr:col>19</xdr:col>
      <xdr:colOff>177800</xdr:colOff>
      <xdr:row>34</xdr:row>
      <xdr:rowOff>50187</xdr:rowOff>
    </xdr:to>
    <xdr:cxnSp macro="">
      <xdr:nvCxnSpPr>
        <xdr:cNvPr id="66" name="直線コネクタ 65"/>
        <xdr:cNvCxnSpPr/>
      </xdr:nvCxnSpPr>
      <xdr:spPr>
        <a:xfrm flipV="1">
          <a:off x="2908300" y="5836271"/>
          <a:ext cx="889000" cy="4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50187</xdr:rowOff>
    </xdr:from>
    <xdr:to>
      <xdr:col>15</xdr:col>
      <xdr:colOff>50800</xdr:colOff>
      <xdr:row>34</xdr:row>
      <xdr:rowOff>50307</xdr:rowOff>
    </xdr:to>
    <xdr:cxnSp macro="">
      <xdr:nvCxnSpPr>
        <xdr:cNvPr id="69" name="直線コネクタ 68"/>
        <xdr:cNvCxnSpPr/>
      </xdr:nvCxnSpPr>
      <xdr:spPr>
        <a:xfrm flipV="1">
          <a:off x="2019300" y="5879487"/>
          <a:ext cx="889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41304</xdr:rowOff>
    </xdr:from>
    <xdr:to>
      <xdr:col>10</xdr:col>
      <xdr:colOff>114300</xdr:colOff>
      <xdr:row>34</xdr:row>
      <xdr:rowOff>50307</xdr:rowOff>
    </xdr:to>
    <xdr:cxnSp macro="">
      <xdr:nvCxnSpPr>
        <xdr:cNvPr id="72" name="直線コネクタ 71"/>
        <xdr:cNvCxnSpPr/>
      </xdr:nvCxnSpPr>
      <xdr:spPr>
        <a:xfrm>
          <a:off x="1130300" y="5870604"/>
          <a:ext cx="889000" cy="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152756</xdr:rowOff>
    </xdr:from>
    <xdr:to>
      <xdr:col>24</xdr:col>
      <xdr:colOff>114300</xdr:colOff>
      <xdr:row>33</xdr:row>
      <xdr:rowOff>82906</xdr:rowOff>
    </xdr:to>
    <xdr:sp macro="" textlink="">
      <xdr:nvSpPr>
        <xdr:cNvPr id="82" name="楕円 81"/>
        <xdr:cNvSpPr/>
      </xdr:nvSpPr>
      <xdr:spPr>
        <a:xfrm>
          <a:off x="4584700" y="563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4183</xdr:rowOff>
    </xdr:from>
    <xdr:ext cx="599010" cy="259045"/>
    <xdr:sp macro="" textlink="">
      <xdr:nvSpPr>
        <xdr:cNvPr id="83" name="人件費該当値テキスト"/>
        <xdr:cNvSpPr txBox="1"/>
      </xdr:nvSpPr>
      <xdr:spPr>
        <a:xfrm>
          <a:off x="4686300" y="549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127621</xdr:rowOff>
    </xdr:from>
    <xdr:to>
      <xdr:col>20</xdr:col>
      <xdr:colOff>38100</xdr:colOff>
      <xdr:row>34</xdr:row>
      <xdr:rowOff>57771</xdr:rowOff>
    </xdr:to>
    <xdr:sp macro="" textlink="">
      <xdr:nvSpPr>
        <xdr:cNvPr id="84" name="楕円 83"/>
        <xdr:cNvSpPr/>
      </xdr:nvSpPr>
      <xdr:spPr>
        <a:xfrm>
          <a:off x="3746500" y="57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74298</xdr:rowOff>
    </xdr:from>
    <xdr:ext cx="599010" cy="259045"/>
    <xdr:sp macro="" textlink="">
      <xdr:nvSpPr>
        <xdr:cNvPr id="85" name="テキスト ボックス 84"/>
        <xdr:cNvSpPr txBox="1"/>
      </xdr:nvSpPr>
      <xdr:spPr>
        <a:xfrm>
          <a:off x="3497795" y="556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170837</xdr:rowOff>
    </xdr:from>
    <xdr:to>
      <xdr:col>15</xdr:col>
      <xdr:colOff>101600</xdr:colOff>
      <xdr:row>34</xdr:row>
      <xdr:rowOff>100987</xdr:rowOff>
    </xdr:to>
    <xdr:sp macro="" textlink="">
      <xdr:nvSpPr>
        <xdr:cNvPr id="86" name="楕円 85"/>
        <xdr:cNvSpPr/>
      </xdr:nvSpPr>
      <xdr:spPr>
        <a:xfrm>
          <a:off x="2857500" y="582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117514</xdr:rowOff>
    </xdr:from>
    <xdr:ext cx="599010" cy="259045"/>
    <xdr:sp macro="" textlink="">
      <xdr:nvSpPr>
        <xdr:cNvPr id="87" name="テキスト ボックス 86"/>
        <xdr:cNvSpPr txBox="1"/>
      </xdr:nvSpPr>
      <xdr:spPr>
        <a:xfrm>
          <a:off x="2608795" y="5603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170957</xdr:rowOff>
    </xdr:from>
    <xdr:to>
      <xdr:col>10</xdr:col>
      <xdr:colOff>165100</xdr:colOff>
      <xdr:row>34</xdr:row>
      <xdr:rowOff>101107</xdr:rowOff>
    </xdr:to>
    <xdr:sp macro="" textlink="">
      <xdr:nvSpPr>
        <xdr:cNvPr id="88" name="楕円 87"/>
        <xdr:cNvSpPr/>
      </xdr:nvSpPr>
      <xdr:spPr>
        <a:xfrm>
          <a:off x="1968500" y="58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117634</xdr:rowOff>
    </xdr:from>
    <xdr:ext cx="599010" cy="259045"/>
    <xdr:sp macro="" textlink="">
      <xdr:nvSpPr>
        <xdr:cNvPr id="89" name="テキスト ボックス 88"/>
        <xdr:cNvSpPr txBox="1"/>
      </xdr:nvSpPr>
      <xdr:spPr>
        <a:xfrm>
          <a:off x="1719795" y="560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161954</xdr:rowOff>
    </xdr:from>
    <xdr:to>
      <xdr:col>6</xdr:col>
      <xdr:colOff>38100</xdr:colOff>
      <xdr:row>34</xdr:row>
      <xdr:rowOff>92104</xdr:rowOff>
    </xdr:to>
    <xdr:sp macro="" textlink="">
      <xdr:nvSpPr>
        <xdr:cNvPr id="90" name="楕円 89"/>
        <xdr:cNvSpPr/>
      </xdr:nvSpPr>
      <xdr:spPr>
        <a:xfrm>
          <a:off x="1079500" y="581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108631</xdr:rowOff>
    </xdr:from>
    <xdr:ext cx="599010" cy="259045"/>
    <xdr:sp macro="" textlink="">
      <xdr:nvSpPr>
        <xdr:cNvPr id="91" name="テキスト ボックス 90"/>
        <xdr:cNvSpPr txBox="1"/>
      </xdr:nvSpPr>
      <xdr:spPr>
        <a:xfrm>
          <a:off x="830795" y="559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119210</xdr:rowOff>
    </xdr:from>
    <xdr:to>
      <xdr:col>24</xdr:col>
      <xdr:colOff>63500</xdr:colOff>
      <xdr:row>56</xdr:row>
      <xdr:rowOff>26711</xdr:rowOff>
    </xdr:to>
    <xdr:cxnSp macro="">
      <xdr:nvCxnSpPr>
        <xdr:cNvPr id="120" name="直線コネクタ 119"/>
        <xdr:cNvCxnSpPr/>
      </xdr:nvCxnSpPr>
      <xdr:spPr>
        <a:xfrm flipV="1">
          <a:off x="3797300" y="9548960"/>
          <a:ext cx="838200" cy="7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26711</xdr:rowOff>
    </xdr:from>
    <xdr:to>
      <xdr:col>19</xdr:col>
      <xdr:colOff>177800</xdr:colOff>
      <xdr:row>56</xdr:row>
      <xdr:rowOff>29118</xdr:rowOff>
    </xdr:to>
    <xdr:cxnSp macro="">
      <xdr:nvCxnSpPr>
        <xdr:cNvPr id="123" name="直線コネクタ 122"/>
        <xdr:cNvCxnSpPr/>
      </xdr:nvCxnSpPr>
      <xdr:spPr>
        <a:xfrm flipV="1">
          <a:off x="2908300" y="9627911"/>
          <a:ext cx="889000" cy="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29118</xdr:rowOff>
    </xdr:from>
    <xdr:to>
      <xdr:col>15</xdr:col>
      <xdr:colOff>50800</xdr:colOff>
      <xdr:row>56</xdr:row>
      <xdr:rowOff>59686</xdr:rowOff>
    </xdr:to>
    <xdr:cxnSp macro="">
      <xdr:nvCxnSpPr>
        <xdr:cNvPr id="126" name="直線コネクタ 125"/>
        <xdr:cNvCxnSpPr/>
      </xdr:nvCxnSpPr>
      <xdr:spPr>
        <a:xfrm flipV="1">
          <a:off x="2019300" y="9630318"/>
          <a:ext cx="889000" cy="3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59686</xdr:rowOff>
    </xdr:from>
    <xdr:to>
      <xdr:col>10</xdr:col>
      <xdr:colOff>114300</xdr:colOff>
      <xdr:row>56</xdr:row>
      <xdr:rowOff>102774</xdr:rowOff>
    </xdr:to>
    <xdr:cxnSp macro="">
      <xdr:nvCxnSpPr>
        <xdr:cNvPr id="129" name="直線コネクタ 128"/>
        <xdr:cNvCxnSpPr/>
      </xdr:nvCxnSpPr>
      <xdr:spPr>
        <a:xfrm flipV="1">
          <a:off x="1130300" y="9660886"/>
          <a:ext cx="8890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68410</xdr:rowOff>
    </xdr:from>
    <xdr:to>
      <xdr:col>24</xdr:col>
      <xdr:colOff>114300</xdr:colOff>
      <xdr:row>55</xdr:row>
      <xdr:rowOff>170010</xdr:rowOff>
    </xdr:to>
    <xdr:sp macro="" textlink="">
      <xdr:nvSpPr>
        <xdr:cNvPr id="139" name="楕円 138"/>
        <xdr:cNvSpPr/>
      </xdr:nvSpPr>
      <xdr:spPr>
        <a:xfrm>
          <a:off x="4584700" y="94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91287</xdr:rowOff>
    </xdr:from>
    <xdr:ext cx="599010" cy="259045"/>
    <xdr:sp macro="" textlink="">
      <xdr:nvSpPr>
        <xdr:cNvPr id="140" name="物件費該当値テキスト"/>
        <xdr:cNvSpPr txBox="1"/>
      </xdr:nvSpPr>
      <xdr:spPr>
        <a:xfrm>
          <a:off x="4686300" y="93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147361</xdr:rowOff>
    </xdr:from>
    <xdr:to>
      <xdr:col>20</xdr:col>
      <xdr:colOff>38100</xdr:colOff>
      <xdr:row>56</xdr:row>
      <xdr:rowOff>77511</xdr:rowOff>
    </xdr:to>
    <xdr:sp macro="" textlink="">
      <xdr:nvSpPr>
        <xdr:cNvPr id="141" name="楕円 140"/>
        <xdr:cNvSpPr/>
      </xdr:nvSpPr>
      <xdr:spPr>
        <a:xfrm>
          <a:off x="3746500" y="957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94038</xdr:rowOff>
    </xdr:from>
    <xdr:ext cx="599010" cy="259045"/>
    <xdr:sp macro="" textlink="">
      <xdr:nvSpPr>
        <xdr:cNvPr id="142" name="テキスト ボックス 141"/>
        <xdr:cNvSpPr txBox="1"/>
      </xdr:nvSpPr>
      <xdr:spPr>
        <a:xfrm>
          <a:off x="3497795" y="935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149768</xdr:rowOff>
    </xdr:from>
    <xdr:to>
      <xdr:col>15</xdr:col>
      <xdr:colOff>101600</xdr:colOff>
      <xdr:row>56</xdr:row>
      <xdr:rowOff>79918</xdr:rowOff>
    </xdr:to>
    <xdr:sp macro="" textlink="">
      <xdr:nvSpPr>
        <xdr:cNvPr id="143" name="楕円 142"/>
        <xdr:cNvSpPr/>
      </xdr:nvSpPr>
      <xdr:spPr>
        <a:xfrm>
          <a:off x="2857500" y="957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96445</xdr:rowOff>
    </xdr:from>
    <xdr:ext cx="599010" cy="259045"/>
    <xdr:sp macro="" textlink="">
      <xdr:nvSpPr>
        <xdr:cNvPr id="144" name="テキスト ボックス 143"/>
        <xdr:cNvSpPr txBox="1"/>
      </xdr:nvSpPr>
      <xdr:spPr>
        <a:xfrm>
          <a:off x="2608795" y="9354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8886</xdr:rowOff>
    </xdr:from>
    <xdr:to>
      <xdr:col>10</xdr:col>
      <xdr:colOff>165100</xdr:colOff>
      <xdr:row>56</xdr:row>
      <xdr:rowOff>110486</xdr:rowOff>
    </xdr:to>
    <xdr:sp macro="" textlink="">
      <xdr:nvSpPr>
        <xdr:cNvPr id="145" name="楕円 144"/>
        <xdr:cNvSpPr/>
      </xdr:nvSpPr>
      <xdr:spPr>
        <a:xfrm>
          <a:off x="1968500" y="961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127013</xdr:rowOff>
    </xdr:from>
    <xdr:ext cx="599010" cy="259045"/>
    <xdr:sp macro="" textlink="">
      <xdr:nvSpPr>
        <xdr:cNvPr id="146" name="テキスト ボックス 145"/>
        <xdr:cNvSpPr txBox="1"/>
      </xdr:nvSpPr>
      <xdr:spPr>
        <a:xfrm>
          <a:off x="1719795" y="93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51974</xdr:rowOff>
    </xdr:from>
    <xdr:to>
      <xdr:col>6</xdr:col>
      <xdr:colOff>38100</xdr:colOff>
      <xdr:row>56</xdr:row>
      <xdr:rowOff>153574</xdr:rowOff>
    </xdr:to>
    <xdr:sp macro="" textlink="">
      <xdr:nvSpPr>
        <xdr:cNvPr id="147" name="楕円 146"/>
        <xdr:cNvSpPr/>
      </xdr:nvSpPr>
      <xdr:spPr>
        <a:xfrm>
          <a:off x="1079500" y="96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170101</xdr:rowOff>
    </xdr:from>
    <xdr:ext cx="599010" cy="259045"/>
    <xdr:sp macro="" textlink="">
      <xdr:nvSpPr>
        <xdr:cNvPr id="148" name="テキスト ボックス 147"/>
        <xdr:cNvSpPr txBox="1"/>
      </xdr:nvSpPr>
      <xdr:spPr>
        <a:xfrm>
          <a:off x="830795" y="942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166866</xdr:rowOff>
    </xdr:from>
    <xdr:to>
      <xdr:col>24</xdr:col>
      <xdr:colOff>63500</xdr:colOff>
      <xdr:row>79</xdr:row>
      <xdr:rowOff>9037</xdr:rowOff>
    </xdr:to>
    <xdr:cxnSp macro="">
      <xdr:nvCxnSpPr>
        <xdr:cNvPr id="177" name="直線コネクタ 176"/>
        <xdr:cNvCxnSpPr/>
      </xdr:nvCxnSpPr>
      <xdr:spPr>
        <a:xfrm>
          <a:off x="3797300" y="13539966"/>
          <a:ext cx="8382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164142</xdr:rowOff>
    </xdr:from>
    <xdr:to>
      <xdr:col>19</xdr:col>
      <xdr:colOff>177800</xdr:colOff>
      <xdr:row>78</xdr:row>
      <xdr:rowOff>166866</xdr:rowOff>
    </xdr:to>
    <xdr:cxnSp macro="">
      <xdr:nvCxnSpPr>
        <xdr:cNvPr id="180" name="直線コネクタ 179"/>
        <xdr:cNvCxnSpPr/>
      </xdr:nvCxnSpPr>
      <xdr:spPr>
        <a:xfrm>
          <a:off x="2908300" y="13537242"/>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164142</xdr:rowOff>
    </xdr:from>
    <xdr:to>
      <xdr:col>15</xdr:col>
      <xdr:colOff>50800</xdr:colOff>
      <xdr:row>79</xdr:row>
      <xdr:rowOff>16960</xdr:rowOff>
    </xdr:to>
    <xdr:cxnSp macro="">
      <xdr:nvCxnSpPr>
        <xdr:cNvPr id="183" name="直線コネクタ 182"/>
        <xdr:cNvCxnSpPr/>
      </xdr:nvCxnSpPr>
      <xdr:spPr>
        <a:xfrm flipV="1">
          <a:off x="2019300" y="13537242"/>
          <a:ext cx="889000" cy="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142633</xdr:rowOff>
    </xdr:from>
    <xdr:to>
      <xdr:col>10</xdr:col>
      <xdr:colOff>114300</xdr:colOff>
      <xdr:row>79</xdr:row>
      <xdr:rowOff>16960</xdr:rowOff>
    </xdr:to>
    <xdr:cxnSp macro="">
      <xdr:nvCxnSpPr>
        <xdr:cNvPr id="186" name="直線コネクタ 185"/>
        <xdr:cNvCxnSpPr/>
      </xdr:nvCxnSpPr>
      <xdr:spPr>
        <a:xfrm>
          <a:off x="1130300" y="13515733"/>
          <a:ext cx="889000" cy="4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129687</xdr:rowOff>
    </xdr:from>
    <xdr:to>
      <xdr:col>24</xdr:col>
      <xdr:colOff>114300</xdr:colOff>
      <xdr:row>79</xdr:row>
      <xdr:rowOff>59837</xdr:rowOff>
    </xdr:to>
    <xdr:sp macro="" textlink="">
      <xdr:nvSpPr>
        <xdr:cNvPr id="196" name="楕円 195"/>
        <xdr:cNvSpPr/>
      </xdr:nvSpPr>
      <xdr:spPr>
        <a:xfrm>
          <a:off x="4584700" y="1350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44614</xdr:rowOff>
    </xdr:from>
    <xdr:ext cx="469744" cy="259045"/>
    <xdr:sp macro="" textlink="">
      <xdr:nvSpPr>
        <xdr:cNvPr id="197" name="維持補修費該当値テキスト"/>
        <xdr:cNvSpPr txBox="1"/>
      </xdr:nvSpPr>
      <xdr:spPr>
        <a:xfrm>
          <a:off x="4686300" y="1341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116066</xdr:rowOff>
    </xdr:from>
    <xdr:to>
      <xdr:col>20</xdr:col>
      <xdr:colOff>38100</xdr:colOff>
      <xdr:row>79</xdr:row>
      <xdr:rowOff>46216</xdr:rowOff>
    </xdr:to>
    <xdr:sp macro="" textlink="">
      <xdr:nvSpPr>
        <xdr:cNvPr id="198" name="楕円 197"/>
        <xdr:cNvSpPr/>
      </xdr:nvSpPr>
      <xdr:spPr>
        <a:xfrm>
          <a:off x="3746500" y="1348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37343</xdr:rowOff>
    </xdr:from>
    <xdr:ext cx="469744" cy="259045"/>
    <xdr:sp macro="" textlink="">
      <xdr:nvSpPr>
        <xdr:cNvPr id="199" name="テキスト ボックス 198"/>
        <xdr:cNvSpPr txBox="1"/>
      </xdr:nvSpPr>
      <xdr:spPr>
        <a:xfrm>
          <a:off x="3562428" y="135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113342</xdr:rowOff>
    </xdr:from>
    <xdr:to>
      <xdr:col>15</xdr:col>
      <xdr:colOff>101600</xdr:colOff>
      <xdr:row>79</xdr:row>
      <xdr:rowOff>43492</xdr:rowOff>
    </xdr:to>
    <xdr:sp macro="" textlink="">
      <xdr:nvSpPr>
        <xdr:cNvPr id="200" name="楕円 199"/>
        <xdr:cNvSpPr/>
      </xdr:nvSpPr>
      <xdr:spPr>
        <a:xfrm>
          <a:off x="2857500" y="134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34619</xdr:rowOff>
    </xdr:from>
    <xdr:ext cx="469744" cy="259045"/>
    <xdr:sp macro="" textlink="">
      <xdr:nvSpPr>
        <xdr:cNvPr id="201" name="テキスト ボックス 200"/>
        <xdr:cNvSpPr txBox="1"/>
      </xdr:nvSpPr>
      <xdr:spPr>
        <a:xfrm>
          <a:off x="2673428" y="1357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137610</xdr:rowOff>
    </xdr:from>
    <xdr:to>
      <xdr:col>10</xdr:col>
      <xdr:colOff>165100</xdr:colOff>
      <xdr:row>79</xdr:row>
      <xdr:rowOff>67760</xdr:rowOff>
    </xdr:to>
    <xdr:sp macro="" textlink="">
      <xdr:nvSpPr>
        <xdr:cNvPr id="202" name="楕円 201"/>
        <xdr:cNvSpPr/>
      </xdr:nvSpPr>
      <xdr:spPr>
        <a:xfrm>
          <a:off x="1968500" y="135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58887</xdr:rowOff>
    </xdr:from>
    <xdr:ext cx="469744" cy="259045"/>
    <xdr:sp macro="" textlink="">
      <xdr:nvSpPr>
        <xdr:cNvPr id="203" name="テキスト ボックス 202"/>
        <xdr:cNvSpPr txBox="1"/>
      </xdr:nvSpPr>
      <xdr:spPr>
        <a:xfrm>
          <a:off x="1784428" y="1360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91833</xdr:rowOff>
    </xdr:from>
    <xdr:to>
      <xdr:col>6</xdr:col>
      <xdr:colOff>38100</xdr:colOff>
      <xdr:row>79</xdr:row>
      <xdr:rowOff>21983</xdr:rowOff>
    </xdr:to>
    <xdr:sp macro="" textlink="">
      <xdr:nvSpPr>
        <xdr:cNvPr id="204" name="楕円 203"/>
        <xdr:cNvSpPr/>
      </xdr:nvSpPr>
      <xdr:spPr>
        <a:xfrm>
          <a:off x="1079500" y="1346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13110</xdr:rowOff>
    </xdr:from>
    <xdr:ext cx="469744" cy="259045"/>
    <xdr:sp macro="" textlink="">
      <xdr:nvSpPr>
        <xdr:cNvPr id="205" name="テキスト ボックス 204"/>
        <xdr:cNvSpPr txBox="1"/>
      </xdr:nvSpPr>
      <xdr:spPr>
        <a:xfrm>
          <a:off x="895428" y="1355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140602</xdr:rowOff>
    </xdr:from>
    <xdr:to>
      <xdr:col>24</xdr:col>
      <xdr:colOff>63500</xdr:colOff>
      <xdr:row>94</xdr:row>
      <xdr:rowOff>28372</xdr:rowOff>
    </xdr:to>
    <xdr:cxnSp macro="">
      <xdr:nvCxnSpPr>
        <xdr:cNvPr id="235" name="直線コネクタ 234"/>
        <xdr:cNvCxnSpPr/>
      </xdr:nvCxnSpPr>
      <xdr:spPr>
        <a:xfrm flipV="1">
          <a:off x="3797300" y="16085452"/>
          <a:ext cx="838200" cy="5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28372</xdr:rowOff>
    </xdr:from>
    <xdr:to>
      <xdr:col>19</xdr:col>
      <xdr:colOff>177800</xdr:colOff>
      <xdr:row>95</xdr:row>
      <xdr:rowOff>12</xdr:rowOff>
    </xdr:to>
    <xdr:cxnSp macro="">
      <xdr:nvCxnSpPr>
        <xdr:cNvPr id="238" name="直線コネクタ 237"/>
        <xdr:cNvCxnSpPr/>
      </xdr:nvCxnSpPr>
      <xdr:spPr>
        <a:xfrm flipV="1">
          <a:off x="2908300" y="16144672"/>
          <a:ext cx="889000" cy="1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166066</xdr:rowOff>
    </xdr:from>
    <xdr:to>
      <xdr:col>15</xdr:col>
      <xdr:colOff>50800</xdr:colOff>
      <xdr:row>95</xdr:row>
      <xdr:rowOff>12</xdr:rowOff>
    </xdr:to>
    <xdr:cxnSp macro="">
      <xdr:nvCxnSpPr>
        <xdr:cNvPr id="241" name="直線コネクタ 240"/>
        <xdr:cNvCxnSpPr/>
      </xdr:nvCxnSpPr>
      <xdr:spPr>
        <a:xfrm>
          <a:off x="2019300" y="16110916"/>
          <a:ext cx="889000" cy="17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166066</xdr:rowOff>
    </xdr:from>
    <xdr:to>
      <xdr:col>10</xdr:col>
      <xdr:colOff>114300</xdr:colOff>
      <xdr:row>95</xdr:row>
      <xdr:rowOff>91796</xdr:rowOff>
    </xdr:to>
    <xdr:cxnSp macro="">
      <xdr:nvCxnSpPr>
        <xdr:cNvPr id="244" name="直線コネクタ 243"/>
        <xdr:cNvCxnSpPr/>
      </xdr:nvCxnSpPr>
      <xdr:spPr>
        <a:xfrm flipV="1">
          <a:off x="1130300" y="16110916"/>
          <a:ext cx="889000" cy="2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89802</xdr:rowOff>
    </xdr:from>
    <xdr:to>
      <xdr:col>24</xdr:col>
      <xdr:colOff>114300</xdr:colOff>
      <xdr:row>94</xdr:row>
      <xdr:rowOff>19952</xdr:rowOff>
    </xdr:to>
    <xdr:sp macro="" textlink="">
      <xdr:nvSpPr>
        <xdr:cNvPr id="254" name="楕円 253"/>
        <xdr:cNvSpPr/>
      </xdr:nvSpPr>
      <xdr:spPr>
        <a:xfrm>
          <a:off x="4584700" y="1603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112679</xdr:rowOff>
    </xdr:from>
    <xdr:ext cx="599010" cy="259045"/>
    <xdr:sp macro="" textlink="">
      <xdr:nvSpPr>
        <xdr:cNvPr id="255" name="扶助費該当値テキスト"/>
        <xdr:cNvSpPr txBox="1"/>
      </xdr:nvSpPr>
      <xdr:spPr>
        <a:xfrm>
          <a:off x="4686300" y="1588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149022</xdr:rowOff>
    </xdr:from>
    <xdr:to>
      <xdr:col>20</xdr:col>
      <xdr:colOff>38100</xdr:colOff>
      <xdr:row>94</xdr:row>
      <xdr:rowOff>79172</xdr:rowOff>
    </xdr:to>
    <xdr:sp macro="" textlink="">
      <xdr:nvSpPr>
        <xdr:cNvPr id="256" name="楕円 255"/>
        <xdr:cNvSpPr/>
      </xdr:nvSpPr>
      <xdr:spPr>
        <a:xfrm>
          <a:off x="3746500" y="1609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95699</xdr:rowOff>
    </xdr:from>
    <xdr:ext cx="534377" cy="259045"/>
    <xdr:sp macro="" textlink="">
      <xdr:nvSpPr>
        <xdr:cNvPr id="257" name="テキスト ボックス 256"/>
        <xdr:cNvSpPr txBox="1"/>
      </xdr:nvSpPr>
      <xdr:spPr>
        <a:xfrm>
          <a:off x="3530111" y="1586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120662</xdr:rowOff>
    </xdr:from>
    <xdr:to>
      <xdr:col>15</xdr:col>
      <xdr:colOff>101600</xdr:colOff>
      <xdr:row>95</xdr:row>
      <xdr:rowOff>50812</xdr:rowOff>
    </xdr:to>
    <xdr:sp macro="" textlink="">
      <xdr:nvSpPr>
        <xdr:cNvPr id="258" name="楕円 257"/>
        <xdr:cNvSpPr/>
      </xdr:nvSpPr>
      <xdr:spPr>
        <a:xfrm>
          <a:off x="2857500" y="1623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67339</xdr:rowOff>
    </xdr:from>
    <xdr:ext cx="534377" cy="259045"/>
    <xdr:sp macro="" textlink="">
      <xdr:nvSpPr>
        <xdr:cNvPr id="259" name="テキスト ボックス 258"/>
        <xdr:cNvSpPr txBox="1"/>
      </xdr:nvSpPr>
      <xdr:spPr>
        <a:xfrm>
          <a:off x="2641111" y="160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115266</xdr:rowOff>
    </xdr:from>
    <xdr:to>
      <xdr:col>10</xdr:col>
      <xdr:colOff>165100</xdr:colOff>
      <xdr:row>94</xdr:row>
      <xdr:rowOff>45416</xdr:rowOff>
    </xdr:to>
    <xdr:sp macro="" textlink="">
      <xdr:nvSpPr>
        <xdr:cNvPr id="260" name="楕円 259"/>
        <xdr:cNvSpPr/>
      </xdr:nvSpPr>
      <xdr:spPr>
        <a:xfrm>
          <a:off x="1968500" y="160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61943</xdr:rowOff>
    </xdr:from>
    <xdr:ext cx="599010" cy="259045"/>
    <xdr:sp macro="" textlink="">
      <xdr:nvSpPr>
        <xdr:cNvPr id="261" name="テキスト ボックス 260"/>
        <xdr:cNvSpPr txBox="1"/>
      </xdr:nvSpPr>
      <xdr:spPr>
        <a:xfrm>
          <a:off x="1719795" y="1583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40996</xdr:rowOff>
    </xdr:from>
    <xdr:to>
      <xdr:col>6</xdr:col>
      <xdr:colOff>38100</xdr:colOff>
      <xdr:row>95</xdr:row>
      <xdr:rowOff>142596</xdr:rowOff>
    </xdr:to>
    <xdr:sp macro="" textlink="">
      <xdr:nvSpPr>
        <xdr:cNvPr id="262" name="楕円 261"/>
        <xdr:cNvSpPr/>
      </xdr:nvSpPr>
      <xdr:spPr>
        <a:xfrm>
          <a:off x="1079500" y="1632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159123</xdr:rowOff>
    </xdr:from>
    <xdr:ext cx="534377" cy="259045"/>
    <xdr:sp macro="" textlink="">
      <xdr:nvSpPr>
        <xdr:cNvPr id="263" name="テキスト ボックス 262"/>
        <xdr:cNvSpPr txBox="1"/>
      </xdr:nvSpPr>
      <xdr:spPr>
        <a:xfrm>
          <a:off x="863111" y="1610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150273</xdr:rowOff>
    </xdr:from>
    <xdr:to>
      <xdr:col>55</xdr:col>
      <xdr:colOff>0</xdr:colOff>
      <xdr:row>36</xdr:row>
      <xdr:rowOff>104279</xdr:rowOff>
    </xdr:to>
    <xdr:cxnSp macro="">
      <xdr:nvCxnSpPr>
        <xdr:cNvPr id="292" name="直線コネクタ 291"/>
        <xdr:cNvCxnSpPr/>
      </xdr:nvCxnSpPr>
      <xdr:spPr>
        <a:xfrm flipV="1">
          <a:off x="9639300" y="6151023"/>
          <a:ext cx="838200" cy="12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86817</xdr:rowOff>
    </xdr:from>
    <xdr:to>
      <xdr:col>50</xdr:col>
      <xdr:colOff>114300</xdr:colOff>
      <xdr:row>36</xdr:row>
      <xdr:rowOff>104279</xdr:rowOff>
    </xdr:to>
    <xdr:cxnSp macro="">
      <xdr:nvCxnSpPr>
        <xdr:cNvPr id="295" name="直線コネクタ 294"/>
        <xdr:cNvCxnSpPr/>
      </xdr:nvCxnSpPr>
      <xdr:spPr>
        <a:xfrm>
          <a:off x="8750300" y="6259017"/>
          <a:ext cx="889000" cy="1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86817</xdr:rowOff>
    </xdr:from>
    <xdr:to>
      <xdr:col>45</xdr:col>
      <xdr:colOff>177800</xdr:colOff>
      <xdr:row>36</xdr:row>
      <xdr:rowOff>155790</xdr:rowOff>
    </xdr:to>
    <xdr:cxnSp macro="">
      <xdr:nvCxnSpPr>
        <xdr:cNvPr id="298" name="直線コネクタ 297"/>
        <xdr:cNvCxnSpPr/>
      </xdr:nvCxnSpPr>
      <xdr:spPr>
        <a:xfrm flipV="1">
          <a:off x="7861300" y="6259017"/>
          <a:ext cx="889000" cy="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127580</xdr:rowOff>
    </xdr:from>
    <xdr:to>
      <xdr:col>41</xdr:col>
      <xdr:colOff>50800</xdr:colOff>
      <xdr:row>36</xdr:row>
      <xdr:rowOff>155790</xdr:rowOff>
    </xdr:to>
    <xdr:cxnSp macro="">
      <xdr:nvCxnSpPr>
        <xdr:cNvPr id="301" name="直線コネクタ 300"/>
        <xdr:cNvCxnSpPr/>
      </xdr:nvCxnSpPr>
      <xdr:spPr>
        <a:xfrm>
          <a:off x="6972300" y="5956880"/>
          <a:ext cx="889000" cy="37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99473</xdr:rowOff>
    </xdr:from>
    <xdr:to>
      <xdr:col>55</xdr:col>
      <xdr:colOff>50800</xdr:colOff>
      <xdr:row>36</xdr:row>
      <xdr:rowOff>29623</xdr:rowOff>
    </xdr:to>
    <xdr:sp macro="" textlink="">
      <xdr:nvSpPr>
        <xdr:cNvPr id="311" name="楕円 310"/>
        <xdr:cNvSpPr/>
      </xdr:nvSpPr>
      <xdr:spPr>
        <a:xfrm>
          <a:off x="10426700" y="610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122350</xdr:rowOff>
    </xdr:from>
    <xdr:ext cx="599010" cy="259045"/>
    <xdr:sp macro="" textlink="">
      <xdr:nvSpPr>
        <xdr:cNvPr id="312" name="補助費等該当値テキスト"/>
        <xdr:cNvSpPr txBox="1"/>
      </xdr:nvSpPr>
      <xdr:spPr>
        <a:xfrm>
          <a:off x="10528300" y="595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53479</xdr:rowOff>
    </xdr:from>
    <xdr:to>
      <xdr:col>50</xdr:col>
      <xdr:colOff>165100</xdr:colOff>
      <xdr:row>36</xdr:row>
      <xdr:rowOff>155079</xdr:rowOff>
    </xdr:to>
    <xdr:sp macro="" textlink="">
      <xdr:nvSpPr>
        <xdr:cNvPr id="313" name="楕円 312"/>
        <xdr:cNvSpPr/>
      </xdr:nvSpPr>
      <xdr:spPr>
        <a:xfrm>
          <a:off x="9588500" y="622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146206</xdr:rowOff>
    </xdr:from>
    <xdr:ext cx="599010" cy="259045"/>
    <xdr:sp macro="" textlink="">
      <xdr:nvSpPr>
        <xdr:cNvPr id="314" name="テキスト ボックス 313"/>
        <xdr:cNvSpPr txBox="1"/>
      </xdr:nvSpPr>
      <xdr:spPr>
        <a:xfrm>
          <a:off x="9339795" y="631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36017</xdr:rowOff>
    </xdr:from>
    <xdr:to>
      <xdr:col>46</xdr:col>
      <xdr:colOff>38100</xdr:colOff>
      <xdr:row>36</xdr:row>
      <xdr:rowOff>137617</xdr:rowOff>
    </xdr:to>
    <xdr:sp macro="" textlink="">
      <xdr:nvSpPr>
        <xdr:cNvPr id="315" name="楕円 314"/>
        <xdr:cNvSpPr/>
      </xdr:nvSpPr>
      <xdr:spPr>
        <a:xfrm>
          <a:off x="8699500" y="620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154144</xdr:rowOff>
    </xdr:from>
    <xdr:ext cx="599010" cy="259045"/>
    <xdr:sp macro="" textlink="">
      <xdr:nvSpPr>
        <xdr:cNvPr id="316" name="テキスト ボックス 315"/>
        <xdr:cNvSpPr txBox="1"/>
      </xdr:nvSpPr>
      <xdr:spPr>
        <a:xfrm>
          <a:off x="8450795" y="598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104990</xdr:rowOff>
    </xdr:from>
    <xdr:to>
      <xdr:col>41</xdr:col>
      <xdr:colOff>101600</xdr:colOff>
      <xdr:row>37</xdr:row>
      <xdr:rowOff>35140</xdr:rowOff>
    </xdr:to>
    <xdr:sp macro="" textlink="">
      <xdr:nvSpPr>
        <xdr:cNvPr id="317" name="楕円 316"/>
        <xdr:cNvSpPr/>
      </xdr:nvSpPr>
      <xdr:spPr>
        <a:xfrm>
          <a:off x="7810500" y="62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26267</xdr:rowOff>
    </xdr:from>
    <xdr:ext cx="599010" cy="259045"/>
    <xdr:sp macro="" textlink="">
      <xdr:nvSpPr>
        <xdr:cNvPr id="318" name="テキスト ボックス 317"/>
        <xdr:cNvSpPr txBox="1"/>
      </xdr:nvSpPr>
      <xdr:spPr>
        <a:xfrm>
          <a:off x="7561795" y="636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76780</xdr:rowOff>
    </xdr:from>
    <xdr:to>
      <xdr:col>36</xdr:col>
      <xdr:colOff>165100</xdr:colOff>
      <xdr:row>35</xdr:row>
      <xdr:rowOff>6930</xdr:rowOff>
    </xdr:to>
    <xdr:sp macro="" textlink="">
      <xdr:nvSpPr>
        <xdr:cNvPr id="319" name="楕円 318"/>
        <xdr:cNvSpPr/>
      </xdr:nvSpPr>
      <xdr:spPr>
        <a:xfrm>
          <a:off x="6921500" y="590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169507</xdr:rowOff>
    </xdr:from>
    <xdr:ext cx="599010" cy="259045"/>
    <xdr:sp macro="" textlink="">
      <xdr:nvSpPr>
        <xdr:cNvPr id="320" name="テキスト ボックス 319"/>
        <xdr:cNvSpPr txBox="1"/>
      </xdr:nvSpPr>
      <xdr:spPr>
        <a:xfrm>
          <a:off x="6672795" y="59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76763</xdr:rowOff>
    </xdr:from>
    <xdr:to>
      <xdr:col>55</xdr:col>
      <xdr:colOff>0</xdr:colOff>
      <xdr:row>55</xdr:row>
      <xdr:rowOff>83110</xdr:rowOff>
    </xdr:to>
    <xdr:cxnSp macro="">
      <xdr:nvCxnSpPr>
        <xdr:cNvPr id="349" name="直線コネクタ 348"/>
        <xdr:cNvCxnSpPr/>
      </xdr:nvCxnSpPr>
      <xdr:spPr>
        <a:xfrm flipV="1">
          <a:off x="9639300" y="9506513"/>
          <a:ext cx="838200" cy="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83110</xdr:rowOff>
    </xdr:from>
    <xdr:to>
      <xdr:col>50</xdr:col>
      <xdr:colOff>114300</xdr:colOff>
      <xdr:row>56</xdr:row>
      <xdr:rowOff>155794</xdr:rowOff>
    </xdr:to>
    <xdr:cxnSp macro="">
      <xdr:nvCxnSpPr>
        <xdr:cNvPr id="352" name="直線コネクタ 351"/>
        <xdr:cNvCxnSpPr/>
      </xdr:nvCxnSpPr>
      <xdr:spPr>
        <a:xfrm flipV="1">
          <a:off x="8750300" y="9512860"/>
          <a:ext cx="889000" cy="24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155794</xdr:rowOff>
    </xdr:from>
    <xdr:to>
      <xdr:col>45</xdr:col>
      <xdr:colOff>177800</xdr:colOff>
      <xdr:row>57</xdr:row>
      <xdr:rowOff>113910</xdr:rowOff>
    </xdr:to>
    <xdr:cxnSp macro="">
      <xdr:nvCxnSpPr>
        <xdr:cNvPr id="355" name="直線コネクタ 354"/>
        <xdr:cNvCxnSpPr/>
      </xdr:nvCxnSpPr>
      <xdr:spPr>
        <a:xfrm flipV="1">
          <a:off x="7861300" y="9756994"/>
          <a:ext cx="889000" cy="1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95410</xdr:rowOff>
    </xdr:from>
    <xdr:to>
      <xdr:col>41</xdr:col>
      <xdr:colOff>50800</xdr:colOff>
      <xdr:row>57</xdr:row>
      <xdr:rowOff>113910</xdr:rowOff>
    </xdr:to>
    <xdr:cxnSp macro="">
      <xdr:nvCxnSpPr>
        <xdr:cNvPr id="358" name="直線コネクタ 357"/>
        <xdr:cNvCxnSpPr/>
      </xdr:nvCxnSpPr>
      <xdr:spPr>
        <a:xfrm>
          <a:off x="6972300" y="9868060"/>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25963</xdr:rowOff>
    </xdr:from>
    <xdr:to>
      <xdr:col>55</xdr:col>
      <xdr:colOff>50800</xdr:colOff>
      <xdr:row>55</xdr:row>
      <xdr:rowOff>127563</xdr:rowOff>
    </xdr:to>
    <xdr:sp macro="" textlink="">
      <xdr:nvSpPr>
        <xdr:cNvPr id="368" name="楕円 367"/>
        <xdr:cNvSpPr/>
      </xdr:nvSpPr>
      <xdr:spPr>
        <a:xfrm>
          <a:off x="10426700" y="945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48840</xdr:rowOff>
    </xdr:from>
    <xdr:ext cx="599010" cy="259045"/>
    <xdr:sp macro="" textlink="">
      <xdr:nvSpPr>
        <xdr:cNvPr id="369" name="普通建設事業費該当値テキスト"/>
        <xdr:cNvSpPr txBox="1"/>
      </xdr:nvSpPr>
      <xdr:spPr>
        <a:xfrm>
          <a:off x="10528300" y="930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32310</xdr:rowOff>
    </xdr:from>
    <xdr:to>
      <xdr:col>50</xdr:col>
      <xdr:colOff>165100</xdr:colOff>
      <xdr:row>55</xdr:row>
      <xdr:rowOff>133910</xdr:rowOff>
    </xdr:to>
    <xdr:sp macro="" textlink="">
      <xdr:nvSpPr>
        <xdr:cNvPr id="370" name="楕円 369"/>
        <xdr:cNvSpPr/>
      </xdr:nvSpPr>
      <xdr:spPr>
        <a:xfrm>
          <a:off x="9588500" y="946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150437</xdr:rowOff>
    </xdr:from>
    <xdr:ext cx="599010" cy="259045"/>
    <xdr:sp macro="" textlink="">
      <xdr:nvSpPr>
        <xdr:cNvPr id="371" name="テキスト ボックス 370"/>
        <xdr:cNvSpPr txBox="1"/>
      </xdr:nvSpPr>
      <xdr:spPr>
        <a:xfrm>
          <a:off x="9339795" y="923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104994</xdr:rowOff>
    </xdr:from>
    <xdr:to>
      <xdr:col>46</xdr:col>
      <xdr:colOff>38100</xdr:colOff>
      <xdr:row>57</xdr:row>
      <xdr:rowOff>35144</xdr:rowOff>
    </xdr:to>
    <xdr:sp macro="" textlink="">
      <xdr:nvSpPr>
        <xdr:cNvPr id="372" name="楕円 371"/>
        <xdr:cNvSpPr/>
      </xdr:nvSpPr>
      <xdr:spPr>
        <a:xfrm>
          <a:off x="8699500" y="970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51671</xdr:rowOff>
    </xdr:from>
    <xdr:ext cx="599010" cy="259045"/>
    <xdr:sp macro="" textlink="">
      <xdr:nvSpPr>
        <xdr:cNvPr id="373" name="テキスト ボックス 372"/>
        <xdr:cNvSpPr txBox="1"/>
      </xdr:nvSpPr>
      <xdr:spPr>
        <a:xfrm>
          <a:off x="8450795" y="948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63110</xdr:rowOff>
    </xdr:from>
    <xdr:to>
      <xdr:col>41</xdr:col>
      <xdr:colOff>101600</xdr:colOff>
      <xdr:row>57</xdr:row>
      <xdr:rowOff>164710</xdr:rowOff>
    </xdr:to>
    <xdr:sp macro="" textlink="">
      <xdr:nvSpPr>
        <xdr:cNvPr id="374" name="楕円 373"/>
        <xdr:cNvSpPr/>
      </xdr:nvSpPr>
      <xdr:spPr>
        <a:xfrm>
          <a:off x="7810500" y="98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9787</xdr:rowOff>
    </xdr:from>
    <xdr:ext cx="599010" cy="259045"/>
    <xdr:sp macro="" textlink="">
      <xdr:nvSpPr>
        <xdr:cNvPr id="375" name="テキスト ボックス 374"/>
        <xdr:cNvSpPr txBox="1"/>
      </xdr:nvSpPr>
      <xdr:spPr>
        <a:xfrm>
          <a:off x="7561795" y="961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44610</xdr:rowOff>
    </xdr:from>
    <xdr:to>
      <xdr:col>36</xdr:col>
      <xdr:colOff>165100</xdr:colOff>
      <xdr:row>57</xdr:row>
      <xdr:rowOff>146210</xdr:rowOff>
    </xdr:to>
    <xdr:sp macro="" textlink="">
      <xdr:nvSpPr>
        <xdr:cNvPr id="376" name="楕円 375"/>
        <xdr:cNvSpPr/>
      </xdr:nvSpPr>
      <xdr:spPr>
        <a:xfrm>
          <a:off x="6921500" y="98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162737</xdr:rowOff>
    </xdr:from>
    <xdr:ext cx="599010" cy="259045"/>
    <xdr:sp macro="" textlink="">
      <xdr:nvSpPr>
        <xdr:cNvPr id="377" name="テキスト ボックス 376"/>
        <xdr:cNvSpPr txBox="1"/>
      </xdr:nvSpPr>
      <xdr:spPr>
        <a:xfrm>
          <a:off x="6672795" y="959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20480</xdr:rowOff>
    </xdr:from>
    <xdr:to>
      <xdr:col>55</xdr:col>
      <xdr:colOff>0</xdr:colOff>
      <xdr:row>76</xdr:row>
      <xdr:rowOff>8613</xdr:rowOff>
    </xdr:to>
    <xdr:cxnSp macro="">
      <xdr:nvCxnSpPr>
        <xdr:cNvPr id="404" name="直線コネクタ 403"/>
        <xdr:cNvCxnSpPr/>
      </xdr:nvCxnSpPr>
      <xdr:spPr>
        <a:xfrm flipV="1">
          <a:off x="9639300" y="12879230"/>
          <a:ext cx="838200" cy="15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8613</xdr:rowOff>
    </xdr:from>
    <xdr:to>
      <xdr:col>50</xdr:col>
      <xdr:colOff>114300</xdr:colOff>
      <xdr:row>76</xdr:row>
      <xdr:rowOff>122334</xdr:rowOff>
    </xdr:to>
    <xdr:cxnSp macro="">
      <xdr:nvCxnSpPr>
        <xdr:cNvPr id="407" name="直線コネクタ 406"/>
        <xdr:cNvCxnSpPr/>
      </xdr:nvCxnSpPr>
      <xdr:spPr>
        <a:xfrm flipV="1">
          <a:off x="8750300" y="13038813"/>
          <a:ext cx="889000" cy="11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122334</xdr:rowOff>
    </xdr:from>
    <xdr:to>
      <xdr:col>45</xdr:col>
      <xdr:colOff>177800</xdr:colOff>
      <xdr:row>78</xdr:row>
      <xdr:rowOff>115818</xdr:rowOff>
    </xdr:to>
    <xdr:cxnSp macro="">
      <xdr:nvCxnSpPr>
        <xdr:cNvPr id="410" name="直線コネクタ 409"/>
        <xdr:cNvCxnSpPr/>
      </xdr:nvCxnSpPr>
      <xdr:spPr>
        <a:xfrm flipV="1">
          <a:off x="7861300" y="13152534"/>
          <a:ext cx="889000" cy="33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115818</xdr:rowOff>
    </xdr:from>
    <xdr:to>
      <xdr:col>41</xdr:col>
      <xdr:colOff>50800</xdr:colOff>
      <xdr:row>78</xdr:row>
      <xdr:rowOff>122548</xdr:rowOff>
    </xdr:to>
    <xdr:cxnSp macro="">
      <xdr:nvCxnSpPr>
        <xdr:cNvPr id="413" name="直線コネクタ 412"/>
        <xdr:cNvCxnSpPr/>
      </xdr:nvCxnSpPr>
      <xdr:spPr>
        <a:xfrm flipV="1">
          <a:off x="6972300" y="13488918"/>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141130</xdr:rowOff>
    </xdr:from>
    <xdr:to>
      <xdr:col>55</xdr:col>
      <xdr:colOff>50800</xdr:colOff>
      <xdr:row>75</xdr:row>
      <xdr:rowOff>71280</xdr:rowOff>
    </xdr:to>
    <xdr:sp macro="" textlink="">
      <xdr:nvSpPr>
        <xdr:cNvPr id="423" name="楕円 422"/>
        <xdr:cNvSpPr/>
      </xdr:nvSpPr>
      <xdr:spPr>
        <a:xfrm>
          <a:off x="10426700" y="1282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164007</xdr:rowOff>
    </xdr:from>
    <xdr:ext cx="599010" cy="259045"/>
    <xdr:sp macro="" textlink="">
      <xdr:nvSpPr>
        <xdr:cNvPr id="424" name="普通建設事業費 （ うち新規整備　）該当値テキスト"/>
        <xdr:cNvSpPr txBox="1"/>
      </xdr:nvSpPr>
      <xdr:spPr>
        <a:xfrm>
          <a:off x="10528300" y="1267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129264</xdr:rowOff>
    </xdr:from>
    <xdr:to>
      <xdr:col>50</xdr:col>
      <xdr:colOff>165100</xdr:colOff>
      <xdr:row>76</xdr:row>
      <xdr:rowOff>59413</xdr:rowOff>
    </xdr:to>
    <xdr:sp macro="" textlink="">
      <xdr:nvSpPr>
        <xdr:cNvPr id="425" name="楕円 424"/>
        <xdr:cNvSpPr/>
      </xdr:nvSpPr>
      <xdr:spPr>
        <a:xfrm>
          <a:off x="9588500" y="12988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75941</xdr:rowOff>
    </xdr:from>
    <xdr:ext cx="599010" cy="259045"/>
    <xdr:sp macro="" textlink="">
      <xdr:nvSpPr>
        <xdr:cNvPr id="426" name="テキスト ボックス 425"/>
        <xdr:cNvSpPr txBox="1"/>
      </xdr:nvSpPr>
      <xdr:spPr>
        <a:xfrm>
          <a:off x="9339795" y="1276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71534</xdr:rowOff>
    </xdr:from>
    <xdr:to>
      <xdr:col>46</xdr:col>
      <xdr:colOff>38100</xdr:colOff>
      <xdr:row>77</xdr:row>
      <xdr:rowOff>1684</xdr:rowOff>
    </xdr:to>
    <xdr:sp macro="" textlink="">
      <xdr:nvSpPr>
        <xdr:cNvPr id="427" name="楕円 426"/>
        <xdr:cNvSpPr/>
      </xdr:nvSpPr>
      <xdr:spPr>
        <a:xfrm>
          <a:off x="8699500" y="1310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18211</xdr:rowOff>
    </xdr:from>
    <xdr:ext cx="599010" cy="259045"/>
    <xdr:sp macro="" textlink="">
      <xdr:nvSpPr>
        <xdr:cNvPr id="428" name="テキスト ボックス 427"/>
        <xdr:cNvSpPr txBox="1"/>
      </xdr:nvSpPr>
      <xdr:spPr>
        <a:xfrm>
          <a:off x="8450795" y="1287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65018</xdr:rowOff>
    </xdr:from>
    <xdr:to>
      <xdr:col>41</xdr:col>
      <xdr:colOff>101600</xdr:colOff>
      <xdr:row>78</xdr:row>
      <xdr:rowOff>166618</xdr:rowOff>
    </xdr:to>
    <xdr:sp macro="" textlink="">
      <xdr:nvSpPr>
        <xdr:cNvPr id="429" name="楕円 428"/>
        <xdr:cNvSpPr/>
      </xdr:nvSpPr>
      <xdr:spPr>
        <a:xfrm>
          <a:off x="7810500" y="134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157745</xdr:rowOff>
    </xdr:from>
    <xdr:ext cx="534377" cy="259045"/>
    <xdr:sp macro="" textlink="">
      <xdr:nvSpPr>
        <xdr:cNvPr id="430" name="テキスト ボックス 429"/>
        <xdr:cNvSpPr txBox="1"/>
      </xdr:nvSpPr>
      <xdr:spPr>
        <a:xfrm>
          <a:off x="7594111" y="135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71748</xdr:rowOff>
    </xdr:from>
    <xdr:to>
      <xdr:col>36</xdr:col>
      <xdr:colOff>165100</xdr:colOff>
      <xdr:row>79</xdr:row>
      <xdr:rowOff>1898</xdr:rowOff>
    </xdr:to>
    <xdr:sp macro="" textlink="">
      <xdr:nvSpPr>
        <xdr:cNvPr id="431" name="楕円 430"/>
        <xdr:cNvSpPr/>
      </xdr:nvSpPr>
      <xdr:spPr>
        <a:xfrm>
          <a:off x="6921500" y="134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164475</xdr:rowOff>
    </xdr:from>
    <xdr:ext cx="469744" cy="259045"/>
    <xdr:sp macro="" textlink="">
      <xdr:nvSpPr>
        <xdr:cNvPr id="432" name="テキスト ボックス 431"/>
        <xdr:cNvSpPr txBox="1"/>
      </xdr:nvSpPr>
      <xdr:spPr>
        <a:xfrm>
          <a:off x="6737428" y="1353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73259</xdr:rowOff>
    </xdr:from>
    <xdr:to>
      <xdr:col>55</xdr:col>
      <xdr:colOff>0</xdr:colOff>
      <xdr:row>97</xdr:row>
      <xdr:rowOff>63951</xdr:rowOff>
    </xdr:to>
    <xdr:cxnSp macro="">
      <xdr:nvCxnSpPr>
        <xdr:cNvPr id="459" name="直線コネクタ 458"/>
        <xdr:cNvCxnSpPr/>
      </xdr:nvCxnSpPr>
      <xdr:spPr>
        <a:xfrm>
          <a:off x="9639300" y="16361009"/>
          <a:ext cx="838200" cy="33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73259</xdr:rowOff>
    </xdr:from>
    <xdr:to>
      <xdr:col>50</xdr:col>
      <xdr:colOff>114300</xdr:colOff>
      <xdr:row>97</xdr:row>
      <xdr:rowOff>93148</xdr:rowOff>
    </xdr:to>
    <xdr:cxnSp macro="">
      <xdr:nvCxnSpPr>
        <xdr:cNvPr id="462" name="直線コネクタ 461"/>
        <xdr:cNvCxnSpPr/>
      </xdr:nvCxnSpPr>
      <xdr:spPr>
        <a:xfrm flipV="1">
          <a:off x="8750300" y="16361009"/>
          <a:ext cx="889000" cy="36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91287</xdr:rowOff>
    </xdr:from>
    <xdr:to>
      <xdr:col>45</xdr:col>
      <xdr:colOff>177800</xdr:colOff>
      <xdr:row>97</xdr:row>
      <xdr:rowOff>93148</xdr:rowOff>
    </xdr:to>
    <xdr:cxnSp macro="">
      <xdr:nvCxnSpPr>
        <xdr:cNvPr id="465" name="直線コネクタ 464"/>
        <xdr:cNvCxnSpPr/>
      </xdr:nvCxnSpPr>
      <xdr:spPr>
        <a:xfrm>
          <a:off x="7861300" y="16379037"/>
          <a:ext cx="889000" cy="34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69121</xdr:rowOff>
    </xdr:from>
    <xdr:to>
      <xdr:col>41</xdr:col>
      <xdr:colOff>50800</xdr:colOff>
      <xdr:row>95</xdr:row>
      <xdr:rowOff>91287</xdr:rowOff>
    </xdr:to>
    <xdr:cxnSp macro="">
      <xdr:nvCxnSpPr>
        <xdr:cNvPr id="468" name="直線コネクタ 467"/>
        <xdr:cNvCxnSpPr/>
      </xdr:nvCxnSpPr>
      <xdr:spPr>
        <a:xfrm>
          <a:off x="6972300" y="16356871"/>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13151</xdr:rowOff>
    </xdr:from>
    <xdr:to>
      <xdr:col>55</xdr:col>
      <xdr:colOff>50800</xdr:colOff>
      <xdr:row>97</xdr:row>
      <xdr:rowOff>114751</xdr:rowOff>
    </xdr:to>
    <xdr:sp macro="" textlink="">
      <xdr:nvSpPr>
        <xdr:cNvPr id="478" name="楕円 477"/>
        <xdr:cNvSpPr/>
      </xdr:nvSpPr>
      <xdr:spPr>
        <a:xfrm>
          <a:off x="10426700" y="166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163028</xdr:rowOff>
    </xdr:from>
    <xdr:ext cx="534377" cy="259045"/>
    <xdr:sp macro="" textlink="">
      <xdr:nvSpPr>
        <xdr:cNvPr id="479" name="普通建設事業費 （ うち更新整備　）該当値テキスト"/>
        <xdr:cNvSpPr txBox="1"/>
      </xdr:nvSpPr>
      <xdr:spPr>
        <a:xfrm>
          <a:off x="10528300" y="1662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22459</xdr:rowOff>
    </xdr:from>
    <xdr:to>
      <xdr:col>50</xdr:col>
      <xdr:colOff>165100</xdr:colOff>
      <xdr:row>95</xdr:row>
      <xdr:rowOff>124059</xdr:rowOff>
    </xdr:to>
    <xdr:sp macro="" textlink="">
      <xdr:nvSpPr>
        <xdr:cNvPr id="480" name="楕円 479"/>
        <xdr:cNvSpPr/>
      </xdr:nvSpPr>
      <xdr:spPr>
        <a:xfrm>
          <a:off x="9588500" y="1631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140586</xdr:rowOff>
    </xdr:from>
    <xdr:ext cx="599010" cy="259045"/>
    <xdr:sp macro="" textlink="">
      <xdr:nvSpPr>
        <xdr:cNvPr id="481" name="テキスト ボックス 480"/>
        <xdr:cNvSpPr txBox="1"/>
      </xdr:nvSpPr>
      <xdr:spPr>
        <a:xfrm>
          <a:off x="9339795" y="1608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42348</xdr:rowOff>
    </xdr:from>
    <xdr:to>
      <xdr:col>46</xdr:col>
      <xdr:colOff>38100</xdr:colOff>
      <xdr:row>97</xdr:row>
      <xdr:rowOff>143948</xdr:rowOff>
    </xdr:to>
    <xdr:sp macro="" textlink="">
      <xdr:nvSpPr>
        <xdr:cNvPr id="482" name="楕円 481"/>
        <xdr:cNvSpPr/>
      </xdr:nvSpPr>
      <xdr:spPr>
        <a:xfrm>
          <a:off x="8699500" y="166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135075</xdr:rowOff>
    </xdr:from>
    <xdr:ext cx="534377" cy="259045"/>
    <xdr:sp macro="" textlink="">
      <xdr:nvSpPr>
        <xdr:cNvPr id="483" name="テキスト ボックス 482"/>
        <xdr:cNvSpPr txBox="1"/>
      </xdr:nvSpPr>
      <xdr:spPr>
        <a:xfrm>
          <a:off x="8483111" y="1676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40487</xdr:rowOff>
    </xdr:from>
    <xdr:to>
      <xdr:col>41</xdr:col>
      <xdr:colOff>101600</xdr:colOff>
      <xdr:row>95</xdr:row>
      <xdr:rowOff>142087</xdr:rowOff>
    </xdr:to>
    <xdr:sp macro="" textlink="">
      <xdr:nvSpPr>
        <xdr:cNvPr id="484" name="楕円 483"/>
        <xdr:cNvSpPr/>
      </xdr:nvSpPr>
      <xdr:spPr>
        <a:xfrm>
          <a:off x="7810500" y="1632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158614</xdr:rowOff>
    </xdr:from>
    <xdr:ext cx="599010" cy="259045"/>
    <xdr:sp macro="" textlink="">
      <xdr:nvSpPr>
        <xdr:cNvPr id="485" name="テキスト ボックス 484"/>
        <xdr:cNvSpPr txBox="1"/>
      </xdr:nvSpPr>
      <xdr:spPr>
        <a:xfrm>
          <a:off x="7561795" y="1610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18321</xdr:rowOff>
    </xdr:from>
    <xdr:to>
      <xdr:col>36</xdr:col>
      <xdr:colOff>165100</xdr:colOff>
      <xdr:row>95</xdr:row>
      <xdr:rowOff>119921</xdr:rowOff>
    </xdr:to>
    <xdr:sp macro="" textlink="">
      <xdr:nvSpPr>
        <xdr:cNvPr id="486" name="楕円 485"/>
        <xdr:cNvSpPr/>
      </xdr:nvSpPr>
      <xdr:spPr>
        <a:xfrm>
          <a:off x="6921500" y="163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136448</xdr:rowOff>
    </xdr:from>
    <xdr:ext cx="599010" cy="259045"/>
    <xdr:sp macro="" textlink="">
      <xdr:nvSpPr>
        <xdr:cNvPr id="487" name="テキスト ボックス 486"/>
        <xdr:cNvSpPr txBox="1"/>
      </xdr:nvSpPr>
      <xdr:spPr>
        <a:xfrm>
          <a:off x="6672795" y="1608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162920</xdr:rowOff>
    </xdr:from>
    <xdr:to>
      <xdr:col>85</xdr:col>
      <xdr:colOff>127000</xdr:colOff>
      <xdr:row>37</xdr:row>
      <xdr:rowOff>169281</xdr:rowOff>
    </xdr:to>
    <xdr:cxnSp macro="">
      <xdr:nvCxnSpPr>
        <xdr:cNvPr id="512" name="直線コネクタ 511"/>
        <xdr:cNvCxnSpPr/>
      </xdr:nvCxnSpPr>
      <xdr:spPr>
        <a:xfrm flipV="1">
          <a:off x="15481300" y="6506570"/>
          <a:ext cx="838200" cy="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93536</xdr:rowOff>
    </xdr:from>
    <xdr:ext cx="469744" cy="259045"/>
    <xdr:sp macro="" textlink="">
      <xdr:nvSpPr>
        <xdr:cNvPr id="513" name="災害復旧事業費平均値テキスト"/>
        <xdr:cNvSpPr txBox="1"/>
      </xdr:nvSpPr>
      <xdr:spPr>
        <a:xfrm>
          <a:off x="16370300" y="643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169281</xdr:rowOff>
    </xdr:from>
    <xdr:to>
      <xdr:col>81</xdr:col>
      <xdr:colOff>50800</xdr:colOff>
      <xdr:row>38</xdr:row>
      <xdr:rowOff>4277</xdr:rowOff>
    </xdr:to>
    <xdr:cxnSp macro="">
      <xdr:nvCxnSpPr>
        <xdr:cNvPr id="515" name="直線コネクタ 514"/>
        <xdr:cNvCxnSpPr/>
      </xdr:nvCxnSpPr>
      <xdr:spPr>
        <a:xfrm flipV="1">
          <a:off x="14592300" y="6512931"/>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155279</xdr:rowOff>
    </xdr:from>
    <xdr:to>
      <xdr:col>76</xdr:col>
      <xdr:colOff>114300</xdr:colOff>
      <xdr:row>38</xdr:row>
      <xdr:rowOff>4277</xdr:rowOff>
    </xdr:to>
    <xdr:cxnSp macro="">
      <xdr:nvCxnSpPr>
        <xdr:cNvPr id="518" name="直線コネクタ 517"/>
        <xdr:cNvCxnSpPr/>
      </xdr:nvCxnSpPr>
      <xdr:spPr>
        <a:xfrm>
          <a:off x="13703300" y="6498929"/>
          <a:ext cx="889000" cy="2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70383</xdr:rowOff>
    </xdr:from>
    <xdr:to>
      <xdr:col>71</xdr:col>
      <xdr:colOff>177800</xdr:colOff>
      <xdr:row>37</xdr:row>
      <xdr:rowOff>155279</xdr:rowOff>
    </xdr:to>
    <xdr:cxnSp macro="">
      <xdr:nvCxnSpPr>
        <xdr:cNvPr id="521" name="直線コネクタ 520"/>
        <xdr:cNvCxnSpPr/>
      </xdr:nvCxnSpPr>
      <xdr:spPr>
        <a:xfrm>
          <a:off x="12814300" y="6414033"/>
          <a:ext cx="889000" cy="8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112120</xdr:rowOff>
    </xdr:from>
    <xdr:to>
      <xdr:col>85</xdr:col>
      <xdr:colOff>177800</xdr:colOff>
      <xdr:row>38</xdr:row>
      <xdr:rowOff>42270</xdr:rowOff>
    </xdr:to>
    <xdr:sp macro="" textlink="">
      <xdr:nvSpPr>
        <xdr:cNvPr id="531" name="楕円 530"/>
        <xdr:cNvSpPr/>
      </xdr:nvSpPr>
      <xdr:spPr>
        <a:xfrm>
          <a:off x="16268700" y="645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71497</xdr:rowOff>
    </xdr:from>
    <xdr:ext cx="469744" cy="259045"/>
    <xdr:sp macro="" textlink="">
      <xdr:nvSpPr>
        <xdr:cNvPr id="532" name="災害復旧事業費該当値テキスト"/>
        <xdr:cNvSpPr txBox="1"/>
      </xdr:nvSpPr>
      <xdr:spPr>
        <a:xfrm>
          <a:off x="16370300" y="624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118481</xdr:rowOff>
    </xdr:from>
    <xdr:to>
      <xdr:col>81</xdr:col>
      <xdr:colOff>101600</xdr:colOff>
      <xdr:row>38</xdr:row>
      <xdr:rowOff>48631</xdr:rowOff>
    </xdr:to>
    <xdr:sp macro="" textlink="">
      <xdr:nvSpPr>
        <xdr:cNvPr id="533" name="楕円 532"/>
        <xdr:cNvSpPr/>
      </xdr:nvSpPr>
      <xdr:spPr>
        <a:xfrm>
          <a:off x="15430500" y="646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39758</xdr:rowOff>
    </xdr:from>
    <xdr:ext cx="469744" cy="259045"/>
    <xdr:sp macro="" textlink="">
      <xdr:nvSpPr>
        <xdr:cNvPr id="534" name="テキスト ボックス 533"/>
        <xdr:cNvSpPr txBox="1"/>
      </xdr:nvSpPr>
      <xdr:spPr>
        <a:xfrm>
          <a:off x="15246428" y="655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124927</xdr:rowOff>
    </xdr:from>
    <xdr:to>
      <xdr:col>76</xdr:col>
      <xdr:colOff>165100</xdr:colOff>
      <xdr:row>38</xdr:row>
      <xdr:rowOff>55077</xdr:rowOff>
    </xdr:to>
    <xdr:sp macro="" textlink="">
      <xdr:nvSpPr>
        <xdr:cNvPr id="535" name="楕円 534"/>
        <xdr:cNvSpPr/>
      </xdr:nvSpPr>
      <xdr:spPr>
        <a:xfrm>
          <a:off x="14541500" y="646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46204</xdr:rowOff>
    </xdr:from>
    <xdr:ext cx="469744" cy="259045"/>
    <xdr:sp macro="" textlink="">
      <xdr:nvSpPr>
        <xdr:cNvPr id="536" name="テキスト ボックス 535"/>
        <xdr:cNvSpPr txBox="1"/>
      </xdr:nvSpPr>
      <xdr:spPr>
        <a:xfrm>
          <a:off x="14357428" y="65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104479</xdr:rowOff>
    </xdr:from>
    <xdr:to>
      <xdr:col>72</xdr:col>
      <xdr:colOff>38100</xdr:colOff>
      <xdr:row>38</xdr:row>
      <xdr:rowOff>34629</xdr:rowOff>
    </xdr:to>
    <xdr:sp macro="" textlink="">
      <xdr:nvSpPr>
        <xdr:cNvPr id="537" name="楕円 536"/>
        <xdr:cNvSpPr/>
      </xdr:nvSpPr>
      <xdr:spPr>
        <a:xfrm>
          <a:off x="13652500" y="644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25756</xdr:rowOff>
    </xdr:from>
    <xdr:ext cx="469744" cy="259045"/>
    <xdr:sp macro="" textlink="">
      <xdr:nvSpPr>
        <xdr:cNvPr id="538" name="テキスト ボックス 537"/>
        <xdr:cNvSpPr txBox="1"/>
      </xdr:nvSpPr>
      <xdr:spPr>
        <a:xfrm>
          <a:off x="13468428" y="654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19583</xdr:rowOff>
    </xdr:from>
    <xdr:to>
      <xdr:col>67</xdr:col>
      <xdr:colOff>101600</xdr:colOff>
      <xdr:row>37</xdr:row>
      <xdr:rowOff>121183</xdr:rowOff>
    </xdr:to>
    <xdr:sp macro="" textlink="">
      <xdr:nvSpPr>
        <xdr:cNvPr id="539" name="楕円 538"/>
        <xdr:cNvSpPr/>
      </xdr:nvSpPr>
      <xdr:spPr>
        <a:xfrm>
          <a:off x="12763500" y="63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137710</xdr:rowOff>
    </xdr:from>
    <xdr:ext cx="534377" cy="259045"/>
    <xdr:sp macro="" textlink="">
      <xdr:nvSpPr>
        <xdr:cNvPr id="540" name="テキスト ボックス 539"/>
        <xdr:cNvSpPr txBox="1"/>
      </xdr:nvSpPr>
      <xdr:spPr>
        <a:xfrm>
          <a:off x="12547111" y="61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2" name="テキスト ボックス 61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125178</xdr:rowOff>
    </xdr:from>
    <xdr:to>
      <xdr:col>85</xdr:col>
      <xdr:colOff>126364</xdr:colOff>
      <xdr:row>79</xdr:row>
      <xdr:rowOff>148234</xdr:rowOff>
    </xdr:to>
    <xdr:cxnSp macro="">
      <xdr:nvCxnSpPr>
        <xdr:cNvPr id="626" name="直線コネクタ 625"/>
        <xdr:cNvCxnSpPr/>
      </xdr:nvCxnSpPr>
      <xdr:spPr>
        <a:xfrm flipV="1">
          <a:off x="16317595" y="12298128"/>
          <a:ext cx="1269" cy="1394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152061</xdr:rowOff>
    </xdr:from>
    <xdr:ext cx="534377" cy="259045"/>
    <xdr:sp macro="" textlink="">
      <xdr:nvSpPr>
        <xdr:cNvPr id="627" name="公債費最小値テキスト"/>
        <xdr:cNvSpPr txBox="1"/>
      </xdr:nvSpPr>
      <xdr:spPr>
        <a:xfrm>
          <a:off x="16370300" y="136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148234</xdr:rowOff>
    </xdr:from>
    <xdr:to>
      <xdr:col>86</xdr:col>
      <xdr:colOff>25400</xdr:colOff>
      <xdr:row>79</xdr:row>
      <xdr:rowOff>148234</xdr:rowOff>
    </xdr:to>
    <xdr:cxnSp macro="">
      <xdr:nvCxnSpPr>
        <xdr:cNvPr id="628" name="直線コネクタ 627"/>
        <xdr:cNvCxnSpPr/>
      </xdr:nvCxnSpPr>
      <xdr:spPr>
        <a:xfrm>
          <a:off x="16230600" y="13692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71855</xdr:rowOff>
    </xdr:from>
    <xdr:ext cx="599010" cy="259045"/>
    <xdr:sp macro="" textlink="">
      <xdr:nvSpPr>
        <xdr:cNvPr id="629" name="公債費最大値テキスト"/>
        <xdr:cNvSpPr txBox="1"/>
      </xdr:nvSpPr>
      <xdr:spPr>
        <a:xfrm>
          <a:off x="16370300" y="1207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125178</xdr:rowOff>
    </xdr:from>
    <xdr:to>
      <xdr:col>86</xdr:col>
      <xdr:colOff>25400</xdr:colOff>
      <xdr:row>71</xdr:row>
      <xdr:rowOff>125178</xdr:rowOff>
    </xdr:to>
    <xdr:cxnSp macro="">
      <xdr:nvCxnSpPr>
        <xdr:cNvPr id="630" name="直線コネクタ 629"/>
        <xdr:cNvCxnSpPr/>
      </xdr:nvCxnSpPr>
      <xdr:spPr>
        <a:xfrm>
          <a:off x="16230600" y="1229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41413</xdr:rowOff>
    </xdr:from>
    <xdr:to>
      <xdr:col>85</xdr:col>
      <xdr:colOff>127000</xdr:colOff>
      <xdr:row>72</xdr:row>
      <xdr:rowOff>84389</xdr:rowOff>
    </xdr:to>
    <xdr:cxnSp macro="">
      <xdr:nvCxnSpPr>
        <xdr:cNvPr id="631" name="直線コネクタ 630"/>
        <xdr:cNvCxnSpPr/>
      </xdr:nvCxnSpPr>
      <xdr:spPr>
        <a:xfrm flipV="1">
          <a:off x="15481300" y="12385813"/>
          <a:ext cx="8382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16949</xdr:rowOff>
    </xdr:from>
    <xdr:ext cx="534377" cy="259045"/>
    <xdr:sp macro="" textlink="">
      <xdr:nvSpPr>
        <xdr:cNvPr id="632" name="公債費平均値テキスト"/>
        <xdr:cNvSpPr txBox="1"/>
      </xdr:nvSpPr>
      <xdr:spPr>
        <a:xfrm>
          <a:off x="16370300" y="1321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38522</xdr:rowOff>
    </xdr:from>
    <xdr:to>
      <xdr:col>85</xdr:col>
      <xdr:colOff>177800</xdr:colOff>
      <xdr:row>77</xdr:row>
      <xdr:rowOff>140122</xdr:rowOff>
    </xdr:to>
    <xdr:sp macro="" textlink="">
      <xdr:nvSpPr>
        <xdr:cNvPr id="633" name="フローチャート: 判断 632"/>
        <xdr:cNvSpPr/>
      </xdr:nvSpPr>
      <xdr:spPr>
        <a:xfrm>
          <a:off x="16268700" y="1324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84389</xdr:rowOff>
    </xdr:from>
    <xdr:to>
      <xdr:col>81</xdr:col>
      <xdr:colOff>50800</xdr:colOff>
      <xdr:row>72</xdr:row>
      <xdr:rowOff>106118</xdr:rowOff>
    </xdr:to>
    <xdr:cxnSp macro="">
      <xdr:nvCxnSpPr>
        <xdr:cNvPr id="634" name="直線コネクタ 633"/>
        <xdr:cNvCxnSpPr/>
      </xdr:nvCxnSpPr>
      <xdr:spPr>
        <a:xfrm flipV="1">
          <a:off x="14592300" y="12428789"/>
          <a:ext cx="889000" cy="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157197</xdr:rowOff>
    </xdr:from>
    <xdr:to>
      <xdr:col>81</xdr:col>
      <xdr:colOff>101600</xdr:colOff>
      <xdr:row>77</xdr:row>
      <xdr:rowOff>87347</xdr:rowOff>
    </xdr:to>
    <xdr:sp macro="" textlink="">
      <xdr:nvSpPr>
        <xdr:cNvPr id="635" name="フローチャート: 判断 634"/>
        <xdr:cNvSpPr/>
      </xdr:nvSpPr>
      <xdr:spPr>
        <a:xfrm>
          <a:off x="15430500" y="131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78474</xdr:rowOff>
    </xdr:from>
    <xdr:ext cx="534377" cy="259045"/>
    <xdr:sp macro="" textlink="">
      <xdr:nvSpPr>
        <xdr:cNvPr id="636" name="テキスト ボックス 635"/>
        <xdr:cNvSpPr txBox="1"/>
      </xdr:nvSpPr>
      <xdr:spPr>
        <a:xfrm>
          <a:off x="15214111" y="1328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8418</xdr:rowOff>
    </xdr:from>
    <xdr:to>
      <xdr:col>76</xdr:col>
      <xdr:colOff>114300</xdr:colOff>
      <xdr:row>72</xdr:row>
      <xdr:rowOff>106118</xdr:rowOff>
    </xdr:to>
    <xdr:cxnSp macro="">
      <xdr:nvCxnSpPr>
        <xdr:cNvPr id="637" name="直線コネクタ 636"/>
        <xdr:cNvCxnSpPr/>
      </xdr:nvCxnSpPr>
      <xdr:spPr>
        <a:xfrm>
          <a:off x="13703300" y="12181368"/>
          <a:ext cx="889000" cy="26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3153</xdr:rowOff>
    </xdr:from>
    <xdr:to>
      <xdr:col>76</xdr:col>
      <xdr:colOff>165100</xdr:colOff>
      <xdr:row>77</xdr:row>
      <xdr:rowOff>104753</xdr:rowOff>
    </xdr:to>
    <xdr:sp macro="" textlink="">
      <xdr:nvSpPr>
        <xdr:cNvPr id="638" name="フローチャート: 判断 637"/>
        <xdr:cNvSpPr/>
      </xdr:nvSpPr>
      <xdr:spPr>
        <a:xfrm>
          <a:off x="14541500" y="1320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95880</xdr:rowOff>
    </xdr:from>
    <xdr:ext cx="534377" cy="259045"/>
    <xdr:sp macro="" textlink="">
      <xdr:nvSpPr>
        <xdr:cNvPr id="639" name="テキスト ボックス 638"/>
        <xdr:cNvSpPr txBox="1"/>
      </xdr:nvSpPr>
      <xdr:spPr>
        <a:xfrm>
          <a:off x="14325111" y="1329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8418</xdr:rowOff>
    </xdr:from>
    <xdr:to>
      <xdr:col>71</xdr:col>
      <xdr:colOff>177800</xdr:colOff>
      <xdr:row>75</xdr:row>
      <xdr:rowOff>136630</xdr:rowOff>
    </xdr:to>
    <xdr:cxnSp macro="">
      <xdr:nvCxnSpPr>
        <xdr:cNvPr id="640" name="直線コネクタ 639"/>
        <xdr:cNvCxnSpPr/>
      </xdr:nvCxnSpPr>
      <xdr:spPr>
        <a:xfrm flipV="1">
          <a:off x="12814300" y="12181368"/>
          <a:ext cx="889000" cy="81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29073</xdr:rowOff>
    </xdr:from>
    <xdr:to>
      <xdr:col>72</xdr:col>
      <xdr:colOff>38100</xdr:colOff>
      <xdr:row>77</xdr:row>
      <xdr:rowOff>130673</xdr:rowOff>
    </xdr:to>
    <xdr:sp macro="" textlink="">
      <xdr:nvSpPr>
        <xdr:cNvPr id="641" name="フローチャート: 判断 640"/>
        <xdr:cNvSpPr/>
      </xdr:nvSpPr>
      <xdr:spPr>
        <a:xfrm>
          <a:off x="13652500" y="132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121800</xdr:rowOff>
    </xdr:from>
    <xdr:ext cx="534377" cy="259045"/>
    <xdr:sp macro="" textlink="">
      <xdr:nvSpPr>
        <xdr:cNvPr id="642" name="テキスト ボックス 641"/>
        <xdr:cNvSpPr txBox="1"/>
      </xdr:nvSpPr>
      <xdr:spPr>
        <a:xfrm>
          <a:off x="13436111" y="1332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80060</xdr:rowOff>
    </xdr:from>
    <xdr:to>
      <xdr:col>67</xdr:col>
      <xdr:colOff>101600</xdr:colOff>
      <xdr:row>78</xdr:row>
      <xdr:rowOff>10210</xdr:rowOff>
    </xdr:to>
    <xdr:sp macro="" textlink="">
      <xdr:nvSpPr>
        <xdr:cNvPr id="643" name="フローチャート: 判断 642"/>
        <xdr:cNvSpPr/>
      </xdr:nvSpPr>
      <xdr:spPr>
        <a:xfrm>
          <a:off x="12763500" y="1328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1337</xdr:rowOff>
    </xdr:from>
    <xdr:ext cx="534377" cy="259045"/>
    <xdr:sp macro="" textlink="">
      <xdr:nvSpPr>
        <xdr:cNvPr id="644" name="テキスト ボックス 643"/>
        <xdr:cNvSpPr txBox="1"/>
      </xdr:nvSpPr>
      <xdr:spPr>
        <a:xfrm>
          <a:off x="12547111" y="133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162063</xdr:rowOff>
    </xdr:from>
    <xdr:to>
      <xdr:col>85</xdr:col>
      <xdr:colOff>177800</xdr:colOff>
      <xdr:row>72</xdr:row>
      <xdr:rowOff>92213</xdr:rowOff>
    </xdr:to>
    <xdr:sp macro="" textlink="">
      <xdr:nvSpPr>
        <xdr:cNvPr id="650" name="楕円 649"/>
        <xdr:cNvSpPr/>
      </xdr:nvSpPr>
      <xdr:spPr>
        <a:xfrm>
          <a:off x="16268700" y="123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76990</xdr:rowOff>
    </xdr:from>
    <xdr:ext cx="599010" cy="259045"/>
    <xdr:sp macro="" textlink="">
      <xdr:nvSpPr>
        <xdr:cNvPr id="651" name="公債費該当値テキスト"/>
        <xdr:cNvSpPr txBox="1"/>
      </xdr:nvSpPr>
      <xdr:spPr>
        <a:xfrm>
          <a:off x="16370300" y="1224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33589</xdr:rowOff>
    </xdr:from>
    <xdr:to>
      <xdr:col>81</xdr:col>
      <xdr:colOff>101600</xdr:colOff>
      <xdr:row>72</xdr:row>
      <xdr:rowOff>135189</xdr:rowOff>
    </xdr:to>
    <xdr:sp macro="" textlink="">
      <xdr:nvSpPr>
        <xdr:cNvPr id="652" name="楕円 651"/>
        <xdr:cNvSpPr/>
      </xdr:nvSpPr>
      <xdr:spPr>
        <a:xfrm>
          <a:off x="15430500" y="1237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151716</xdr:rowOff>
    </xdr:from>
    <xdr:ext cx="599010" cy="259045"/>
    <xdr:sp macro="" textlink="">
      <xdr:nvSpPr>
        <xdr:cNvPr id="653" name="テキスト ボックス 652"/>
        <xdr:cNvSpPr txBox="1"/>
      </xdr:nvSpPr>
      <xdr:spPr>
        <a:xfrm>
          <a:off x="15181795" y="1215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55318</xdr:rowOff>
    </xdr:from>
    <xdr:to>
      <xdr:col>76</xdr:col>
      <xdr:colOff>165100</xdr:colOff>
      <xdr:row>72</xdr:row>
      <xdr:rowOff>156918</xdr:rowOff>
    </xdr:to>
    <xdr:sp macro="" textlink="">
      <xdr:nvSpPr>
        <xdr:cNvPr id="654" name="楕円 653"/>
        <xdr:cNvSpPr/>
      </xdr:nvSpPr>
      <xdr:spPr>
        <a:xfrm>
          <a:off x="14541500" y="123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1995</xdr:rowOff>
    </xdr:from>
    <xdr:ext cx="599010" cy="259045"/>
    <xdr:sp macro="" textlink="">
      <xdr:nvSpPr>
        <xdr:cNvPr id="655" name="テキスト ボックス 654"/>
        <xdr:cNvSpPr txBox="1"/>
      </xdr:nvSpPr>
      <xdr:spPr>
        <a:xfrm>
          <a:off x="14292795" y="1217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129068</xdr:rowOff>
    </xdr:from>
    <xdr:to>
      <xdr:col>72</xdr:col>
      <xdr:colOff>38100</xdr:colOff>
      <xdr:row>71</xdr:row>
      <xdr:rowOff>59218</xdr:rowOff>
    </xdr:to>
    <xdr:sp macro="" textlink="">
      <xdr:nvSpPr>
        <xdr:cNvPr id="656" name="楕円 655"/>
        <xdr:cNvSpPr/>
      </xdr:nvSpPr>
      <xdr:spPr>
        <a:xfrm>
          <a:off x="13652500" y="121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75745</xdr:rowOff>
    </xdr:from>
    <xdr:ext cx="599010" cy="259045"/>
    <xdr:sp macro="" textlink="">
      <xdr:nvSpPr>
        <xdr:cNvPr id="657" name="テキスト ボックス 656"/>
        <xdr:cNvSpPr txBox="1"/>
      </xdr:nvSpPr>
      <xdr:spPr>
        <a:xfrm>
          <a:off x="13403795" y="1190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85830</xdr:rowOff>
    </xdr:from>
    <xdr:to>
      <xdr:col>67</xdr:col>
      <xdr:colOff>101600</xdr:colOff>
      <xdr:row>76</xdr:row>
      <xdr:rowOff>15980</xdr:rowOff>
    </xdr:to>
    <xdr:sp macro="" textlink="">
      <xdr:nvSpPr>
        <xdr:cNvPr id="658" name="楕円 657"/>
        <xdr:cNvSpPr/>
      </xdr:nvSpPr>
      <xdr:spPr>
        <a:xfrm>
          <a:off x="12763500" y="1294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32507</xdr:rowOff>
    </xdr:from>
    <xdr:ext cx="534377" cy="259045"/>
    <xdr:sp macro="" textlink="">
      <xdr:nvSpPr>
        <xdr:cNvPr id="659" name="テキスト ボックス 658"/>
        <xdr:cNvSpPr txBox="1"/>
      </xdr:nvSpPr>
      <xdr:spPr>
        <a:xfrm>
          <a:off x="12547111" y="1271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3" name="直線コネクタ 682"/>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4" name="積立金最小値テキスト"/>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5" name="直線コネクタ 684"/>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6" name="積立金最大値テキスト"/>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7" name="直線コネクタ 686"/>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53732</xdr:rowOff>
    </xdr:from>
    <xdr:to>
      <xdr:col>85</xdr:col>
      <xdr:colOff>127000</xdr:colOff>
      <xdr:row>98</xdr:row>
      <xdr:rowOff>119340</xdr:rowOff>
    </xdr:to>
    <xdr:cxnSp macro="">
      <xdr:nvCxnSpPr>
        <xdr:cNvPr id="688" name="直線コネクタ 687"/>
        <xdr:cNvCxnSpPr/>
      </xdr:nvCxnSpPr>
      <xdr:spPr>
        <a:xfrm>
          <a:off x="15481300" y="15998582"/>
          <a:ext cx="838200" cy="92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9" name="積立金平均値テキスト"/>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90" name="フローチャート: 判断 689"/>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53732</xdr:rowOff>
    </xdr:from>
    <xdr:to>
      <xdr:col>81</xdr:col>
      <xdr:colOff>50800</xdr:colOff>
      <xdr:row>95</xdr:row>
      <xdr:rowOff>14291</xdr:rowOff>
    </xdr:to>
    <xdr:cxnSp macro="">
      <xdr:nvCxnSpPr>
        <xdr:cNvPr id="691" name="直線コネクタ 690"/>
        <xdr:cNvCxnSpPr/>
      </xdr:nvCxnSpPr>
      <xdr:spPr>
        <a:xfrm flipV="1">
          <a:off x="14592300" y="15998582"/>
          <a:ext cx="889000" cy="30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2" name="フローチャート: 判断 691"/>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3" name="テキスト ボックス 692"/>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118752</xdr:rowOff>
    </xdr:from>
    <xdr:to>
      <xdr:col>76</xdr:col>
      <xdr:colOff>114300</xdr:colOff>
      <xdr:row>95</xdr:row>
      <xdr:rowOff>14291</xdr:rowOff>
    </xdr:to>
    <xdr:cxnSp macro="">
      <xdr:nvCxnSpPr>
        <xdr:cNvPr id="694" name="直線コネクタ 693"/>
        <xdr:cNvCxnSpPr/>
      </xdr:nvCxnSpPr>
      <xdr:spPr>
        <a:xfrm>
          <a:off x="13703300" y="16063602"/>
          <a:ext cx="889000" cy="23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5" name="フローチャート: 判断 694"/>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6" name="テキスト ボックス 695"/>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118752</xdr:rowOff>
    </xdr:from>
    <xdr:to>
      <xdr:col>71</xdr:col>
      <xdr:colOff>177800</xdr:colOff>
      <xdr:row>97</xdr:row>
      <xdr:rowOff>170013</xdr:rowOff>
    </xdr:to>
    <xdr:cxnSp macro="">
      <xdr:nvCxnSpPr>
        <xdr:cNvPr id="697" name="直線コネクタ 696"/>
        <xdr:cNvCxnSpPr/>
      </xdr:nvCxnSpPr>
      <xdr:spPr>
        <a:xfrm flipV="1">
          <a:off x="12814300" y="16063602"/>
          <a:ext cx="889000" cy="73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8" name="フローチャート: 判断 697"/>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99" name="テキスト ボックス 698"/>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700" name="フローチャート: 判断 699"/>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701" name="テキスト ボックス 700"/>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68540</xdr:rowOff>
    </xdr:from>
    <xdr:to>
      <xdr:col>85</xdr:col>
      <xdr:colOff>177800</xdr:colOff>
      <xdr:row>98</xdr:row>
      <xdr:rowOff>170140</xdr:rowOff>
    </xdr:to>
    <xdr:sp macro="" textlink="">
      <xdr:nvSpPr>
        <xdr:cNvPr id="707" name="楕円 706"/>
        <xdr:cNvSpPr/>
      </xdr:nvSpPr>
      <xdr:spPr>
        <a:xfrm>
          <a:off x="16268700" y="1687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154917</xdr:rowOff>
    </xdr:from>
    <xdr:ext cx="534377" cy="259045"/>
    <xdr:sp macro="" textlink="">
      <xdr:nvSpPr>
        <xdr:cNvPr id="708" name="積立金該当値テキスト"/>
        <xdr:cNvSpPr txBox="1"/>
      </xdr:nvSpPr>
      <xdr:spPr>
        <a:xfrm>
          <a:off x="16370300" y="1678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2932</xdr:rowOff>
    </xdr:from>
    <xdr:to>
      <xdr:col>81</xdr:col>
      <xdr:colOff>101600</xdr:colOff>
      <xdr:row>93</xdr:row>
      <xdr:rowOff>104532</xdr:rowOff>
    </xdr:to>
    <xdr:sp macro="" textlink="">
      <xdr:nvSpPr>
        <xdr:cNvPr id="709" name="楕円 708"/>
        <xdr:cNvSpPr/>
      </xdr:nvSpPr>
      <xdr:spPr>
        <a:xfrm>
          <a:off x="15430500" y="159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121059</xdr:rowOff>
    </xdr:from>
    <xdr:ext cx="599010" cy="259045"/>
    <xdr:sp macro="" textlink="">
      <xdr:nvSpPr>
        <xdr:cNvPr id="710" name="テキスト ボックス 709"/>
        <xdr:cNvSpPr txBox="1"/>
      </xdr:nvSpPr>
      <xdr:spPr>
        <a:xfrm>
          <a:off x="15181795" y="1572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134941</xdr:rowOff>
    </xdr:from>
    <xdr:to>
      <xdr:col>76</xdr:col>
      <xdr:colOff>165100</xdr:colOff>
      <xdr:row>95</xdr:row>
      <xdr:rowOff>65091</xdr:rowOff>
    </xdr:to>
    <xdr:sp macro="" textlink="">
      <xdr:nvSpPr>
        <xdr:cNvPr id="711" name="楕円 710"/>
        <xdr:cNvSpPr/>
      </xdr:nvSpPr>
      <xdr:spPr>
        <a:xfrm>
          <a:off x="14541500" y="162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81618</xdr:rowOff>
    </xdr:from>
    <xdr:ext cx="534377" cy="259045"/>
    <xdr:sp macro="" textlink="">
      <xdr:nvSpPr>
        <xdr:cNvPr id="712" name="テキスト ボックス 711"/>
        <xdr:cNvSpPr txBox="1"/>
      </xdr:nvSpPr>
      <xdr:spPr>
        <a:xfrm>
          <a:off x="14325111" y="1602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67952</xdr:rowOff>
    </xdr:from>
    <xdr:to>
      <xdr:col>72</xdr:col>
      <xdr:colOff>38100</xdr:colOff>
      <xdr:row>93</xdr:row>
      <xdr:rowOff>169552</xdr:rowOff>
    </xdr:to>
    <xdr:sp macro="" textlink="">
      <xdr:nvSpPr>
        <xdr:cNvPr id="713" name="楕円 712"/>
        <xdr:cNvSpPr/>
      </xdr:nvSpPr>
      <xdr:spPr>
        <a:xfrm>
          <a:off x="13652500" y="1601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14629</xdr:rowOff>
    </xdr:from>
    <xdr:ext cx="599010" cy="259045"/>
    <xdr:sp macro="" textlink="">
      <xdr:nvSpPr>
        <xdr:cNvPr id="714" name="テキスト ボックス 713"/>
        <xdr:cNvSpPr txBox="1"/>
      </xdr:nvSpPr>
      <xdr:spPr>
        <a:xfrm>
          <a:off x="13403795" y="1578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119213</xdr:rowOff>
    </xdr:from>
    <xdr:to>
      <xdr:col>67</xdr:col>
      <xdr:colOff>101600</xdr:colOff>
      <xdr:row>98</xdr:row>
      <xdr:rowOff>49363</xdr:rowOff>
    </xdr:to>
    <xdr:sp macro="" textlink="">
      <xdr:nvSpPr>
        <xdr:cNvPr id="715" name="楕円 714"/>
        <xdr:cNvSpPr/>
      </xdr:nvSpPr>
      <xdr:spPr>
        <a:xfrm>
          <a:off x="12763500" y="1674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40490</xdr:rowOff>
    </xdr:from>
    <xdr:ext cx="534377" cy="259045"/>
    <xdr:sp macro="" textlink="">
      <xdr:nvSpPr>
        <xdr:cNvPr id="716" name="テキスト ボックス 715"/>
        <xdr:cNvSpPr txBox="1"/>
      </xdr:nvSpPr>
      <xdr:spPr>
        <a:xfrm>
          <a:off x="12547111" y="168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8" name="直線コネクタ 737"/>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41" name="投資及び出資金最大値テキスト"/>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2" name="直線コネクタ 741"/>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6998</xdr:rowOff>
    </xdr:from>
    <xdr:to>
      <xdr:col>116</xdr:col>
      <xdr:colOff>63500</xdr:colOff>
      <xdr:row>37</xdr:row>
      <xdr:rowOff>91420</xdr:rowOff>
    </xdr:to>
    <xdr:cxnSp macro="">
      <xdr:nvCxnSpPr>
        <xdr:cNvPr id="743" name="直線コネクタ 742"/>
        <xdr:cNvCxnSpPr/>
      </xdr:nvCxnSpPr>
      <xdr:spPr>
        <a:xfrm flipV="1">
          <a:off x="21323300" y="6350648"/>
          <a:ext cx="838200" cy="8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44" name="投資及び出資金平均値テキスト"/>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5" name="フローチャート: 判断 744"/>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91420</xdr:rowOff>
    </xdr:from>
    <xdr:to>
      <xdr:col>111</xdr:col>
      <xdr:colOff>177800</xdr:colOff>
      <xdr:row>37</xdr:row>
      <xdr:rowOff>103261</xdr:rowOff>
    </xdr:to>
    <xdr:cxnSp macro="">
      <xdr:nvCxnSpPr>
        <xdr:cNvPr id="746" name="直線コネクタ 745"/>
        <xdr:cNvCxnSpPr/>
      </xdr:nvCxnSpPr>
      <xdr:spPr>
        <a:xfrm flipV="1">
          <a:off x="20434300" y="6435070"/>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7" name="フローチャート: 判断 746"/>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67305</xdr:rowOff>
    </xdr:from>
    <xdr:ext cx="469744" cy="259045"/>
    <xdr:sp macro="" textlink="">
      <xdr:nvSpPr>
        <xdr:cNvPr id="748" name="テキスト ボックス 747"/>
        <xdr:cNvSpPr txBox="1"/>
      </xdr:nvSpPr>
      <xdr:spPr>
        <a:xfrm>
          <a:off x="21088428" y="658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103261</xdr:rowOff>
    </xdr:from>
    <xdr:to>
      <xdr:col>107</xdr:col>
      <xdr:colOff>50800</xdr:colOff>
      <xdr:row>37</xdr:row>
      <xdr:rowOff>105661</xdr:rowOff>
    </xdr:to>
    <xdr:cxnSp macro="">
      <xdr:nvCxnSpPr>
        <xdr:cNvPr id="749" name="直線コネクタ 748"/>
        <xdr:cNvCxnSpPr/>
      </xdr:nvCxnSpPr>
      <xdr:spPr>
        <a:xfrm flipV="1">
          <a:off x="19545300" y="6446911"/>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50" name="フローチャート: 判断 749"/>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78483</xdr:rowOff>
    </xdr:from>
    <xdr:ext cx="469744" cy="259045"/>
    <xdr:sp macro="" textlink="">
      <xdr:nvSpPr>
        <xdr:cNvPr id="751" name="テキスト ボックス 750"/>
        <xdr:cNvSpPr txBox="1"/>
      </xdr:nvSpPr>
      <xdr:spPr>
        <a:xfrm>
          <a:off x="20199428" y="65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105661</xdr:rowOff>
    </xdr:from>
    <xdr:to>
      <xdr:col>102</xdr:col>
      <xdr:colOff>114300</xdr:colOff>
      <xdr:row>37</xdr:row>
      <xdr:rowOff>121846</xdr:rowOff>
    </xdr:to>
    <xdr:cxnSp macro="">
      <xdr:nvCxnSpPr>
        <xdr:cNvPr id="752" name="直線コネクタ 751"/>
        <xdr:cNvCxnSpPr/>
      </xdr:nvCxnSpPr>
      <xdr:spPr>
        <a:xfrm flipV="1">
          <a:off x="18656300" y="6449311"/>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3" name="フローチャート: 判断 752"/>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81363</xdr:rowOff>
    </xdr:from>
    <xdr:ext cx="469744" cy="259045"/>
    <xdr:sp macro="" textlink="">
      <xdr:nvSpPr>
        <xdr:cNvPr id="754" name="テキスト ボックス 753"/>
        <xdr:cNvSpPr txBox="1"/>
      </xdr:nvSpPr>
      <xdr:spPr>
        <a:xfrm>
          <a:off x="19310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5" name="フローチャート: 判断 754"/>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87192</xdr:rowOff>
    </xdr:from>
    <xdr:ext cx="469744" cy="259045"/>
    <xdr:sp macro="" textlink="">
      <xdr:nvSpPr>
        <xdr:cNvPr id="756" name="テキスト ボックス 755"/>
        <xdr:cNvSpPr txBox="1"/>
      </xdr:nvSpPr>
      <xdr:spPr>
        <a:xfrm>
          <a:off x="18421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127648</xdr:rowOff>
    </xdr:from>
    <xdr:to>
      <xdr:col>116</xdr:col>
      <xdr:colOff>114300</xdr:colOff>
      <xdr:row>37</xdr:row>
      <xdr:rowOff>57798</xdr:rowOff>
    </xdr:to>
    <xdr:sp macro="" textlink="">
      <xdr:nvSpPr>
        <xdr:cNvPr id="762" name="楕円 761"/>
        <xdr:cNvSpPr/>
      </xdr:nvSpPr>
      <xdr:spPr>
        <a:xfrm>
          <a:off x="22110700" y="629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150525</xdr:rowOff>
    </xdr:from>
    <xdr:ext cx="534377" cy="259045"/>
    <xdr:sp macro="" textlink="">
      <xdr:nvSpPr>
        <xdr:cNvPr id="763" name="投資及び出資金該当値テキスト"/>
        <xdr:cNvSpPr txBox="1"/>
      </xdr:nvSpPr>
      <xdr:spPr>
        <a:xfrm>
          <a:off x="22212300" y="61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40620</xdr:rowOff>
    </xdr:from>
    <xdr:to>
      <xdr:col>112</xdr:col>
      <xdr:colOff>38100</xdr:colOff>
      <xdr:row>37</xdr:row>
      <xdr:rowOff>142220</xdr:rowOff>
    </xdr:to>
    <xdr:sp macro="" textlink="">
      <xdr:nvSpPr>
        <xdr:cNvPr id="764" name="楕円 763"/>
        <xdr:cNvSpPr/>
      </xdr:nvSpPr>
      <xdr:spPr>
        <a:xfrm>
          <a:off x="21272500" y="63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158747</xdr:rowOff>
    </xdr:from>
    <xdr:ext cx="469744" cy="259045"/>
    <xdr:sp macro="" textlink="">
      <xdr:nvSpPr>
        <xdr:cNvPr id="765" name="テキスト ボックス 764"/>
        <xdr:cNvSpPr txBox="1"/>
      </xdr:nvSpPr>
      <xdr:spPr>
        <a:xfrm>
          <a:off x="21088428" y="615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52461</xdr:rowOff>
    </xdr:from>
    <xdr:to>
      <xdr:col>107</xdr:col>
      <xdr:colOff>101600</xdr:colOff>
      <xdr:row>37</xdr:row>
      <xdr:rowOff>154061</xdr:rowOff>
    </xdr:to>
    <xdr:sp macro="" textlink="">
      <xdr:nvSpPr>
        <xdr:cNvPr id="766" name="楕円 765"/>
        <xdr:cNvSpPr/>
      </xdr:nvSpPr>
      <xdr:spPr>
        <a:xfrm>
          <a:off x="20383500" y="63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170588</xdr:rowOff>
    </xdr:from>
    <xdr:ext cx="469744" cy="259045"/>
    <xdr:sp macro="" textlink="">
      <xdr:nvSpPr>
        <xdr:cNvPr id="767" name="テキスト ボックス 766"/>
        <xdr:cNvSpPr txBox="1"/>
      </xdr:nvSpPr>
      <xdr:spPr>
        <a:xfrm>
          <a:off x="20199428" y="61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54861</xdr:rowOff>
    </xdr:from>
    <xdr:to>
      <xdr:col>102</xdr:col>
      <xdr:colOff>165100</xdr:colOff>
      <xdr:row>37</xdr:row>
      <xdr:rowOff>156461</xdr:rowOff>
    </xdr:to>
    <xdr:sp macro="" textlink="">
      <xdr:nvSpPr>
        <xdr:cNvPr id="768" name="楕円 767"/>
        <xdr:cNvSpPr/>
      </xdr:nvSpPr>
      <xdr:spPr>
        <a:xfrm>
          <a:off x="19494500" y="63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1538</xdr:rowOff>
    </xdr:from>
    <xdr:ext cx="469744" cy="259045"/>
    <xdr:sp macro="" textlink="">
      <xdr:nvSpPr>
        <xdr:cNvPr id="769" name="テキスト ボックス 768"/>
        <xdr:cNvSpPr txBox="1"/>
      </xdr:nvSpPr>
      <xdr:spPr>
        <a:xfrm>
          <a:off x="19310428" y="617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71046</xdr:rowOff>
    </xdr:from>
    <xdr:to>
      <xdr:col>98</xdr:col>
      <xdr:colOff>38100</xdr:colOff>
      <xdr:row>38</xdr:row>
      <xdr:rowOff>1197</xdr:rowOff>
    </xdr:to>
    <xdr:sp macro="" textlink="">
      <xdr:nvSpPr>
        <xdr:cNvPr id="770" name="楕円 769"/>
        <xdr:cNvSpPr/>
      </xdr:nvSpPr>
      <xdr:spPr>
        <a:xfrm>
          <a:off x="18605500" y="64146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17723</xdr:rowOff>
    </xdr:from>
    <xdr:ext cx="469744" cy="259045"/>
    <xdr:sp macro="" textlink="">
      <xdr:nvSpPr>
        <xdr:cNvPr id="771" name="テキスト ボックス 770"/>
        <xdr:cNvSpPr txBox="1"/>
      </xdr:nvSpPr>
      <xdr:spPr>
        <a:xfrm>
          <a:off x="18421428" y="61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5" name="直線コネクタ 794"/>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8" name="貸付金最大値テキスト"/>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9" name="直線コネクタ 798"/>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164236</xdr:rowOff>
    </xdr:from>
    <xdr:to>
      <xdr:col>116</xdr:col>
      <xdr:colOff>63500</xdr:colOff>
      <xdr:row>58</xdr:row>
      <xdr:rowOff>165494</xdr:rowOff>
    </xdr:to>
    <xdr:cxnSp macro="">
      <xdr:nvCxnSpPr>
        <xdr:cNvPr id="800" name="直線コネクタ 799"/>
        <xdr:cNvCxnSpPr/>
      </xdr:nvCxnSpPr>
      <xdr:spPr>
        <a:xfrm flipV="1">
          <a:off x="21323300" y="10108336"/>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801" name="貸付金平均値テキスト"/>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2" name="フローチャート: 判断 801"/>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165494</xdr:rowOff>
    </xdr:from>
    <xdr:to>
      <xdr:col>111</xdr:col>
      <xdr:colOff>177800</xdr:colOff>
      <xdr:row>58</xdr:row>
      <xdr:rowOff>166904</xdr:rowOff>
    </xdr:to>
    <xdr:cxnSp macro="">
      <xdr:nvCxnSpPr>
        <xdr:cNvPr id="803" name="直線コネクタ 802"/>
        <xdr:cNvCxnSpPr/>
      </xdr:nvCxnSpPr>
      <xdr:spPr>
        <a:xfrm flipV="1">
          <a:off x="20434300" y="10109594"/>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4" name="フローチャート: 判断 803"/>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5" name="テキスト ボックス 804"/>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166904</xdr:rowOff>
    </xdr:from>
    <xdr:to>
      <xdr:col>107</xdr:col>
      <xdr:colOff>50800</xdr:colOff>
      <xdr:row>58</xdr:row>
      <xdr:rowOff>167970</xdr:rowOff>
    </xdr:to>
    <xdr:cxnSp macro="">
      <xdr:nvCxnSpPr>
        <xdr:cNvPr id="806" name="直線コネクタ 805"/>
        <xdr:cNvCxnSpPr/>
      </xdr:nvCxnSpPr>
      <xdr:spPr>
        <a:xfrm flipV="1">
          <a:off x="19545300" y="10111004"/>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7" name="フローチャート: 判断 806"/>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8" name="テキスト ボックス 807"/>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167970</xdr:rowOff>
    </xdr:from>
    <xdr:to>
      <xdr:col>102</xdr:col>
      <xdr:colOff>114300</xdr:colOff>
      <xdr:row>58</xdr:row>
      <xdr:rowOff>168846</xdr:rowOff>
    </xdr:to>
    <xdr:cxnSp macro="">
      <xdr:nvCxnSpPr>
        <xdr:cNvPr id="809" name="直線コネクタ 808"/>
        <xdr:cNvCxnSpPr/>
      </xdr:nvCxnSpPr>
      <xdr:spPr>
        <a:xfrm flipV="1">
          <a:off x="18656300" y="10112070"/>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10" name="フローチャート: 判断 809"/>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11" name="テキスト ボックス 810"/>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2" name="フローチャート: 判断 811"/>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3" name="テキスト ボックス 812"/>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113436</xdr:rowOff>
    </xdr:from>
    <xdr:to>
      <xdr:col>116</xdr:col>
      <xdr:colOff>114300</xdr:colOff>
      <xdr:row>59</xdr:row>
      <xdr:rowOff>43586</xdr:rowOff>
    </xdr:to>
    <xdr:sp macro="" textlink="">
      <xdr:nvSpPr>
        <xdr:cNvPr id="819" name="楕円 818"/>
        <xdr:cNvSpPr/>
      </xdr:nvSpPr>
      <xdr:spPr>
        <a:xfrm>
          <a:off x="22110700" y="100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28363</xdr:rowOff>
    </xdr:from>
    <xdr:ext cx="469744" cy="259045"/>
    <xdr:sp macro="" textlink="">
      <xdr:nvSpPr>
        <xdr:cNvPr id="820" name="貸付金該当値テキスト"/>
        <xdr:cNvSpPr txBox="1"/>
      </xdr:nvSpPr>
      <xdr:spPr>
        <a:xfrm>
          <a:off x="22212300" y="997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114694</xdr:rowOff>
    </xdr:from>
    <xdr:to>
      <xdr:col>112</xdr:col>
      <xdr:colOff>38100</xdr:colOff>
      <xdr:row>59</xdr:row>
      <xdr:rowOff>44844</xdr:rowOff>
    </xdr:to>
    <xdr:sp macro="" textlink="">
      <xdr:nvSpPr>
        <xdr:cNvPr id="821" name="楕円 820"/>
        <xdr:cNvSpPr/>
      </xdr:nvSpPr>
      <xdr:spPr>
        <a:xfrm>
          <a:off x="21272500" y="100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35971</xdr:rowOff>
    </xdr:from>
    <xdr:ext cx="469744" cy="259045"/>
    <xdr:sp macro="" textlink="">
      <xdr:nvSpPr>
        <xdr:cNvPr id="822" name="テキスト ボックス 821"/>
        <xdr:cNvSpPr txBox="1"/>
      </xdr:nvSpPr>
      <xdr:spPr>
        <a:xfrm>
          <a:off x="21088428" y="1015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116104</xdr:rowOff>
    </xdr:from>
    <xdr:to>
      <xdr:col>107</xdr:col>
      <xdr:colOff>101600</xdr:colOff>
      <xdr:row>59</xdr:row>
      <xdr:rowOff>46254</xdr:rowOff>
    </xdr:to>
    <xdr:sp macro="" textlink="">
      <xdr:nvSpPr>
        <xdr:cNvPr id="823" name="楕円 822"/>
        <xdr:cNvSpPr/>
      </xdr:nvSpPr>
      <xdr:spPr>
        <a:xfrm>
          <a:off x="20383500" y="1006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37381</xdr:rowOff>
    </xdr:from>
    <xdr:ext cx="469744" cy="259045"/>
    <xdr:sp macro="" textlink="">
      <xdr:nvSpPr>
        <xdr:cNvPr id="824" name="テキスト ボックス 823"/>
        <xdr:cNvSpPr txBox="1"/>
      </xdr:nvSpPr>
      <xdr:spPr>
        <a:xfrm>
          <a:off x="20199428" y="1015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117170</xdr:rowOff>
    </xdr:from>
    <xdr:to>
      <xdr:col>102</xdr:col>
      <xdr:colOff>165100</xdr:colOff>
      <xdr:row>59</xdr:row>
      <xdr:rowOff>47320</xdr:rowOff>
    </xdr:to>
    <xdr:sp macro="" textlink="">
      <xdr:nvSpPr>
        <xdr:cNvPr id="825" name="楕円 824"/>
        <xdr:cNvSpPr/>
      </xdr:nvSpPr>
      <xdr:spPr>
        <a:xfrm>
          <a:off x="19494500" y="100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38447</xdr:rowOff>
    </xdr:from>
    <xdr:ext cx="469744" cy="259045"/>
    <xdr:sp macro="" textlink="">
      <xdr:nvSpPr>
        <xdr:cNvPr id="826" name="テキスト ボックス 825"/>
        <xdr:cNvSpPr txBox="1"/>
      </xdr:nvSpPr>
      <xdr:spPr>
        <a:xfrm>
          <a:off x="19310428" y="101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118046</xdr:rowOff>
    </xdr:from>
    <xdr:to>
      <xdr:col>98</xdr:col>
      <xdr:colOff>38100</xdr:colOff>
      <xdr:row>59</xdr:row>
      <xdr:rowOff>48196</xdr:rowOff>
    </xdr:to>
    <xdr:sp macro="" textlink="">
      <xdr:nvSpPr>
        <xdr:cNvPr id="827" name="楕円 826"/>
        <xdr:cNvSpPr/>
      </xdr:nvSpPr>
      <xdr:spPr>
        <a:xfrm>
          <a:off x="18605500" y="1006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39323</xdr:rowOff>
    </xdr:from>
    <xdr:ext cx="469744" cy="259045"/>
    <xdr:sp macro="" textlink="">
      <xdr:nvSpPr>
        <xdr:cNvPr id="828" name="テキスト ボックス 827"/>
        <xdr:cNvSpPr txBox="1"/>
      </xdr:nvSpPr>
      <xdr:spPr>
        <a:xfrm>
          <a:off x="18421428" y="1015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32906</xdr:rowOff>
    </xdr:from>
    <xdr:to>
      <xdr:col>116</xdr:col>
      <xdr:colOff>62864</xdr:colOff>
      <xdr:row>78</xdr:row>
      <xdr:rowOff>82645</xdr:rowOff>
    </xdr:to>
    <xdr:cxnSp macro="">
      <xdr:nvCxnSpPr>
        <xdr:cNvPr id="853" name="直線コネクタ 852"/>
        <xdr:cNvCxnSpPr/>
      </xdr:nvCxnSpPr>
      <xdr:spPr>
        <a:xfrm flipV="1">
          <a:off x="22159595" y="12377306"/>
          <a:ext cx="1269" cy="107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86472</xdr:rowOff>
    </xdr:from>
    <xdr:ext cx="534377" cy="259045"/>
    <xdr:sp macro="" textlink="">
      <xdr:nvSpPr>
        <xdr:cNvPr id="854" name="繰出金最小値テキスト"/>
        <xdr:cNvSpPr txBox="1"/>
      </xdr:nvSpPr>
      <xdr:spPr>
        <a:xfrm>
          <a:off x="22212300" y="1345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82645</xdr:rowOff>
    </xdr:from>
    <xdr:to>
      <xdr:col>116</xdr:col>
      <xdr:colOff>152400</xdr:colOff>
      <xdr:row>78</xdr:row>
      <xdr:rowOff>82645</xdr:rowOff>
    </xdr:to>
    <xdr:cxnSp macro="">
      <xdr:nvCxnSpPr>
        <xdr:cNvPr id="855" name="直線コネクタ 854"/>
        <xdr:cNvCxnSpPr/>
      </xdr:nvCxnSpPr>
      <xdr:spPr>
        <a:xfrm>
          <a:off x="22072600" y="134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151033</xdr:rowOff>
    </xdr:from>
    <xdr:ext cx="534377" cy="259045"/>
    <xdr:sp macro="" textlink="">
      <xdr:nvSpPr>
        <xdr:cNvPr id="856" name="繰出金最大値テキスト"/>
        <xdr:cNvSpPr txBox="1"/>
      </xdr:nvSpPr>
      <xdr:spPr>
        <a:xfrm>
          <a:off x="22212300" y="1215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32906</xdr:rowOff>
    </xdr:from>
    <xdr:to>
      <xdr:col>116</xdr:col>
      <xdr:colOff>152400</xdr:colOff>
      <xdr:row>72</xdr:row>
      <xdr:rowOff>32906</xdr:rowOff>
    </xdr:to>
    <xdr:cxnSp macro="">
      <xdr:nvCxnSpPr>
        <xdr:cNvPr id="857" name="直線コネクタ 856"/>
        <xdr:cNvCxnSpPr/>
      </xdr:nvCxnSpPr>
      <xdr:spPr>
        <a:xfrm>
          <a:off x="22072600" y="1237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128251</xdr:rowOff>
    </xdr:from>
    <xdr:to>
      <xdr:col>116</xdr:col>
      <xdr:colOff>63500</xdr:colOff>
      <xdr:row>74</xdr:row>
      <xdr:rowOff>122365</xdr:rowOff>
    </xdr:to>
    <xdr:cxnSp macro="">
      <xdr:nvCxnSpPr>
        <xdr:cNvPr id="858" name="直線コネクタ 857"/>
        <xdr:cNvCxnSpPr/>
      </xdr:nvCxnSpPr>
      <xdr:spPr>
        <a:xfrm>
          <a:off x="21323300" y="12129751"/>
          <a:ext cx="838200" cy="67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66527</xdr:rowOff>
    </xdr:from>
    <xdr:ext cx="534377" cy="259045"/>
    <xdr:sp macro="" textlink="">
      <xdr:nvSpPr>
        <xdr:cNvPr id="859" name="繰出金平均値テキスト"/>
        <xdr:cNvSpPr txBox="1"/>
      </xdr:nvSpPr>
      <xdr:spPr>
        <a:xfrm>
          <a:off x="22212300" y="12925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88100</xdr:rowOff>
    </xdr:from>
    <xdr:to>
      <xdr:col>116</xdr:col>
      <xdr:colOff>114300</xdr:colOff>
      <xdr:row>76</xdr:row>
      <xdr:rowOff>18250</xdr:rowOff>
    </xdr:to>
    <xdr:sp macro="" textlink="">
      <xdr:nvSpPr>
        <xdr:cNvPr id="860" name="フローチャート: 判断 859"/>
        <xdr:cNvSpPr/>
      </xdr:nvSpPr>
      <xdr:spPr>
        <a:xfrm>
          <a:off x="22110700" y="129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128251</xdr:rowOff>
    </xdr:from>
    <xdr:to>
      <xdr:col>111</xdr:col>
      <xdr:colOff>177800</xdr:colOff>
      <xdr:row>71</xdr:row>
      <xdr:rowOff>5988</xdr:rowOff>
    </xdr:to>
    <xdr:cxnSp macro="">
      <xdr:nvCxnSpPr>
        <xdr:cNvPr id="861" name="直線コネクタ 860"/>
        <xdr:cNvCxnSpPr/>
      </xdr:nvCxnSpPr>
      <xdr:spPr>
        <a:xfrm flipV="1">
          <a:off x="20434300" y="12129751"/>
          <a:ext cx="8890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75736</xdr:rowOff>
    </xdr:from>
    <xdr:to>
      <xdr:col>112</xdr:col>
      <xdr:colOff>38100</xdr:colOff>
      <xdr:row>75</xdr:row>
      <xdr:rowOff>5886</xdr:rowOff>
    </xdr:to>
    <xdr:sp macro="" textlink="">
      <xdr:nvSpPr>
        <xdr:cNvPr id="862" name="フローチャート: 判断 861"/>
        <xdr:cNvSpPr/>
      </xdr:nvSpPr>
      <xdr:spPr>
        <a:xfrm>
          <a:off x="21272500" y="127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168463</xdr:rowOff>
    </xdr:from>
    <xdr:ext cx="534377" cy="259045"/>
    <xdr:sp macro="" textlink="">
      <xdr:nvSpPr>
        <xdr:cNvPr id="863" name="テキスト ボックス 862"/>
        <xdr:cNvSpPr txBox="1"/>
      </xdr:nvSpPr>
      <xdr:spPr>
        <a:xfrm>
          <a:off x="21056111" y="128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115868</xdr:rowOff>
    </xdr:from>
    <xdr:to>
      <xdr:col>107</xdr:col>
      <xdr:colOff>50800</xdr:colOff>
      <xdr:row>71</xdr:row>
      <xdr:rowOff>5988</xdr:rowOff>
    </xdr:to>
    <xdr:cxnSp macro="">
      <xdr:nvCxnSpPr>
        <xdr:cNvPr id="864" name="直線コネクタ 863"/>
        <xdr:cNvCxnSpPr/>
      </xdr:nvCxnSpPr>
      <xdr:spPr>
        <a:xfrm>
          <a:off x="19545300" y="12117368"/>
          <a:ext cx="8890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44628</xdr:rowOff>
    </xdr:from>
    <xdr:to>
      <xdr:col>107</xdr:col>
      <xdr:colOff>101600</xdr:colOff>
      <xdr:row>74</xdr:row>
      <xdr:rowOff>146228</xdr:rowOff>
    </xdr:to>
    <xdr:sp macro="" textlink="">
      <xdr:nvSpPr>
        <xdr:cNvPr id="865" name="フローチャート: 判断 864"/>
        <xdr:cNvSpPr/>
      </xdr:nvSpPr>
      <xdr:spPr>
        <a:xfrm>
          <a:off x="20383500" y="1273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137355</xdr:rowOff>
    </xdr:from>
    <xdr:ext cx="534377" cy="259045"/>
    <xdr:sp macro="" textlink="">
      <xdr:nvSpPr>
        <xdr:cNvPr id="866" name="テキスト ボックス 865"/>
        <xdr:cNvSpPr txBox="1"/>
      </xdr:nvSpPr>
      <xdr:spPr>
        <a:xfrm>
          <a:off x="20167111" y="128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115868</xdr:rowOff>
    </xdr:from>
    <xdr:to>
      <xdr:col>102</xdr:col>
      <xdr:colOff>114300</xdr:colOff>
      <xdr:row>70</xdr:row>
      <xdr:rowOff>125927</xdr:rowOff>
    </xdr:to>
    <xdr:cxnSp macro="">
      <xdr:nvCxnSpPr>
        <xdr:cNvPr id="867" name="直線コネクタ 866"/>
        <xdr:cNvCxnSpPr/>
      </xdr:nvCxnSpPr>
      <xdr:spPr>
        <a:xfrm flipV="1">
          <a:off x="18656300" y="1211736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84004</xdr:rowOff>
    </xdr:from>
    <xdr:to>
      <xdr:col>102</xdr:col>
      <xdr:colOff>165100</xdr:colOff>
      <xdr:row>75</xdr:row>
      <xdr:rowOff>14154</xdr:rowOff>
    </xdr:to>
    <xdr:sp macro="" textlink="">
      <xdr:nvSpPr>
        <xdr:cNvPr id="868" name="フローチャート: 判断 867"/>
        <xdr:cNvSpPr/>
      </xdr:nvSpPr>
      <xdr:spPr>
        <a:xfrm>
          <a:off x="19494500" y="1277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5281</xdr:rowOff>
    </xdr:from>
    <xdr:ext cx="534377" cy="259045"/>
    <xdr:sp macro="" textlink="">
      <xdr:nvSpPr>
        <xdr:cNvPr id="869" name="テキスト ボックス 868"/>
        <xdr:cNvSpPr txBox="1"/>
      </xdr:nvSpPr>
      <xdr:spPr>
        <a:xfrm>
          <a:off x="19278111" y="1286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89338</xdr:rowOff>
    </xdr:from>
    <xdr:to>
      <xdr:col>98</xdr:col>
      <xdr:colOff>38100</xdr:colOff>
      <xdr:row>75</xdr:row>
      <xdr:rowOff>19488</xdr:rowOff>
    </xdr:to>
    <xdr:sp macro="" textlink="">
      <xdr:nvSpPr>
        <xdr:cNvPr id="870" name="フローチャート: 判断 869"/>
        <xdr:cNvSpPr/>
      </xdr:nvSpPr>
      <xdr:spPr>
        <a:xfrm>
          <a:off x="18605500" y="127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10615</xdr:rowOff>
    </xdr:from>
    <xdr:ext cx="534377" cy="259045"/>
    <xdr:sp macro="" textlink="">
      <xdr:nvSpPr>
        <xdr:cNvPr id="871" name="テキスト ボックス 870"/>
        <xdr:cNvSpPr txBox="1"/>
      </xdr:nvSpPr>
      <xdr:spPr>
        <a:xfrm>
          <a:off x="18389111" y="128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71565</xdr:rowOff>
    </xdr:from>
    <xdr:to>
      <xdr:col>116</xdr:col>
      <xdr:colOff>114300</xdr:colOff>
      <xdr:row>75</xdr:row>
      <xdr:rowOff>1715</xdr:rowOff>
    </xdr:to>
    <xdr:sp macro="" textlink="">
      <xdr:nvSpPr>
        <xdr:cNvPr id="877" name="楕円 876"/>
        <xdr:cNvSpPr/>
      </xdr:nvSpPr>
      <xdr:spPr>
        <a:xfrm>
          <a:off x="22110700" y="127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94442</xdr:rowOff>
    </xdr:from>
    <xdr:ext cx="534377" cy="259045"/>
    <xdr:sp macro="" textlink="">
      <xdr:nvSpPr>
        <xdr:cNvPr id="878" name="繰出金該当値テキスト"/>
        <xdr:cNvSpPr txBox="1"/>
      </xdr:nvSpPr>
      <xdr:spPr>
        <a:xfrm>
          <a:off x="22212300" y="1261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77451</xdr:rowOff>
    </xdr:from>
    <xdr:to>
      <xdr:col>112</xdr:col>
      <xdr:colOff>38100</xdr:colOff>
      <xdr:row>71</xdr:row>
      <xdr:rowOff>7601</xdr:rowOff>
    </xdr:to>
    <xdr:sp macro="" textlink="">
      <xdr:nvSpPr>
        <xdr:cNvPr id="879" name="楕円 878"/>
        <xdr:cNvSpPr/>
      </xdr:nvSpPr>
      <xdr:spPr>
        <a:xfrm>
          <a:off x="21272500" y="1207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24128</xdr:rowOff>
    </xdr:from>
    <xdr:ext cx="534377" cy="259045"/>
    <xdr:sp macro="" textlink="">
      <xdr:nvSpPr>
        <xdr:cNvPr id="880" name="テキスト ボックス 879"/>
        <xdr:cNvSpPr txBox="1"/>
      </xdr:nvSpPr>
      <xdr:spPr>
        <a:xfrm>
          <a:off x="21056111" y="118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126638</xdr:rowOff>
    </xdr:from>
    <xdr:to>
      <xdr:col>107</xdr:col>
      <xdr:colOff>101600</xdr:colOff>
      <xdr:row>71</xdr:row>
      <xdr:rowOff>56788</xdr:rowOff>
    </xdr:to>
    <xdr:sp macro="" textlink="">
      <xdr:nvSpPr>
        <xdr:cNvPr id="881" name="楕円 880"/>
        <xdr:cNvSpPr/>
      </xdr:nvSpPr>
      <xdr:spPr>
        <a:xfrm>
          <a:off x="20383500" y="1212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73315</xdr:rowOff>
    </xdr:from>
    <xdr:ext cx="534377" cy="259045"/>
    <xdr:sp macro="" textlink="">
      <xdr:nvSpPr>
        <xdr:cNvPr id="882" name="テキスト ボックス 881"/>
        <xdr:cNvSpPr txBox="1"/>
      </xdr:nvSpPr>
      <xdr:spPr>
        <a:xfrm>
          <a:off x="20167111" y="1190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65068</xdr:rowOff>
    </xdr:from>
    <xdr:to>
      <xdr:col>102</xdr:col>
      <xdr:colOff>165100</xdr:colOff>
      <xdr:row>70</xdr:row>
      <xdr:rowOff>166668</xdr:rowOff>
    </xdr:to>
    <xdr:sp macro="" textlink="">
      <xdr:nvSpPr>
        <xdr:cNvPr id="883" name="楕円 882"/>
        <xdr:cNvSpPr/>
      </xdr:nvSpPr>
      <xdr:spPr>
        <a:xfrm>
          <a:off x="19494500" y="120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11745</xdr:rowOff>
    </xdr:from>
    <xdr:ext cx="534377" cy="259045"/>
    <xdr:sp macro="" textlink="">
      <xdr:nvSpPr>
        <xdr:cNvPr id="884" name="テキスト ボックス 883"/>
        <xdr:cNvSpPr txBox="1"/>
      </xdr:nvSpPr>
      <xdr:spPr>
        <a:xfrm>
          <a:off x="19278111" y="1184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75127</xdr:rowOff>
    </xdr:from>
    <xdr:to>
      <xdr:col>98</xdr:col>
      <xdr:colOff>38100</xdr:colOff>
      <xdr:row>71</xdr:row>
      <xdr:rowOff>5277</xdr:rowOff>
    </xdr:to>
    <xdr:sp macro="" textlink="">
      <xdr:nvSpPr>
        <xdr:cNvPr id="885" name="楕円 884"/>
        <xdr:cNvSpPr/>
      </xdr:nvSpPr>
      <xdr:spPr>
        <a:xfrm>
          <a:off x="18605500" y="120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21804</xdr:rowOff>
    </xdr:from>
    <xdr:ext cx="534377" cy="259045"/>
    <xdr:sp macro="" textlink="">
      <xdr:nvSpPr>
        <xdr:cNvPr id="886" name="テキスト ボックス 885"/>
        <xdr:cNvSpPr txBox="1"/>
      </xdr:nvSpPr>
      <xdr:spPr>
        <a:xfrm>
          <a:off x="18389111" y="1185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昨今の物価高騰により、人件費と物件費が増加傾向にある。また、近年の大規模事業により普通建設事業費が増加しているが、令和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年度で完了予定である。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なお、大規模事業に関連し、将来の負担軽減のため繰上償還を行っているため、</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年度から公債費が増加し、事業に対して基金を充当したが積立する財源がなく積立金が大幅に減少した。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扶助費や補助費も増加傾向にあるため、一般財源確保のための事務事業の見直しなど歳入確保と歳出削減に努めなければならない。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12,538
12,378
232.17
15,757,169
14,560,029
459,968
7,332,138
14,808,017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60642</xdr:rowOff>
    </xdr:from>
    <xdr:to>
      <xdr:col>24</xdr:col>
      <xdr:colOff>63500</xdr:colOff>
      <xdr:row>35</xdr:row>
      <xdr:rowOff>85217</xdr:rowOff>
    </xdr:to>
    <xdr:cxnSp macro="">
      <xdr:nvCxnSpPr>
        <xdr:cNvPr id="61" name="直線コネクタ 60"/>
        <xdr:cNvCxnSpPr/>
      </xdr:nvCxnSpPr>
      <xdr:spPr>
        <a:xfrm flipV="1">
          <a:off x="3797300" y="6061392"/>
          <a:ext cx="8382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85217</xdr:rowOff>
    </xdr:from>
    <xdr:to>
      <xdr:col>19</xdr:col>
      <xdr:colOff>177800</xdr:colOff>
      <xdr:row>35</xdr:row>
      <xdr:rowOff>153226</xdr:rowOff>
    </xdr:to>
    <xdr:cxnSp macro="">
      <xdr:nvCxnSpPr>
        <xdr:cNvPr id="64" name="直線コネクタ 63"/>
        <xdr:cNvCxnSpPr/>
      </xdr:nvCxnSpPr>
      <xdr:spPr>
        <a:xfrm flipV="1">
          <a:off x="2908300" y="6085967"/>
          <a:ext cx="889000" cy="6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153226</xdr:rowOff>
    </xdr:from>
    <xdr:to>
      <xdr:col>15</xdr:col>
      <xdr:colOff>50800</xdr:colOff>
      <xdr:row>36</xdr:row>
      <xdr:rowOff>70739</xdr:rowOff>
    </xdr:to>
    <xdr:cxnSp macro="">
      <xdr:nvCxnSpPr>
        <xdr:cNvPr id="67" name="直線コネクタ 66"/>
        <xdr:cNvCxnSpPr/>
      </xdr:nvCxnSpPr>
      <xdr:spPr>
        <a:xfrm flipV="1">
          <a:off x="2019300" y="6153976"/>
          <a:ext cx="889000" cy="8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70739</xdr:rowOff>
    </xdr:from>
    <xdr:to>
      <xdr:col>10</xdr:col>
      <xdr:colOff>114300</xdr:colOff>
      <xdr:row>36</xdr:row>
      <xdr:rowOff>147701</xdr:rowOff>
    </xdr:to>
    <xdr:cxnSp macro="">
      <xdr:nvCxnSpPr>
        <xdr:cNvPr id="70" name="直線コネクタ 69"/>
        <xdr:cNvCxnSpPr/>
      </xdr:nvCxnSpPr>
      <xdr:spPr>
        <a:xfrm flipV="1">
          <a:off x="1130300" y="6242939"/>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9842</xdr:rowOff>
    </xdr:from>
    <xdr:to>
      <xdr:col>24</xdr:col>
      <xdr:colOff>114300</xdr:colOff>
      <xdr:row>35</xdr:row>
      <xdr:rowOff>111442</xdr:rowOff>
    </xdr:to>
    <xdr:sp macro="" textlink="">
      <xdr:nvSpPr>
        <xdr:cNvPr id="80" name="楕円 79"/>
        <xdr:cNvSpPr/>
      </xdr:nvSpPr>
      <xdr:spPr>
        <a:xfrm>
          <a:off x="4584700" y="601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32719</xdr:rowOff>
    </xdr:from>
    <xdr:ext cx="469744" cy="259045"/>
    <xdr:sp macro="" textlink="">
      <xdr:nvSpPr>
        <xdr:cNvPr id="81" name="議会費該当値テキスト"/>
        <xdr:cNvSpPr txBox="1"/>
      </xdr:nvSpPr>
      <xdr:spPr>
        <a:xfrm>
          <a:off x="4686300" y="586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34417</xdr:rowOff>
    </xdr:from>
    <xdr:to>
      <xdr:col>20</xdr:col>
      <xdr:colOff>38100</xdr:colOff>
      <xdr:row>35</xdr:row>
      <xdr:rowOff>136017</xdr:rowOff>
    </xdr:to>
    <xdr:sp macro="" textlink="">
      <xdr:nvSpPr>
        <xdr:cNvPr id="82" name="楕円 81"/>
        <xdr:cNvSpPr/>
      </xdr:nvSpPr>
      <xdr:spPr>
        <a:xfrm>
          <a:off x="3746500" y="60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152544</xdr:rowOff>
    </xdr:from>
    <xdr:ext cx="469744" cy="259045"/>
    <xdr:sp macro="" textlink="">
      <xdr:nvSpPr>
        <xdr:cNvPr id="83" name="テキスト ボックス 82"/>
        <xdr:cNvSpPr txBox="1"/>
      </xdr:nvSpPr>
      <xdr:spPr>
        <a:xfrm>
          <a:off x="3562428" y="581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102426</xdr:rowOff>
    </xdr:from>
    <xdr:to>
      <xdr:col>15</xdr:col>
      <xdr:colOff>101600</xdr:colOff>
      <xdr:row>36</xdr:row>
      <xdr:rowOff>32576</xdr:rowOff>
    </xdr:to>
    <xdr:sp macro="" textlink="">
      <xdr:nvSpPr>
        <xdr:cNvPr id="84" name="楕円 83"/>
        <xdr:cNvSpPr/>
      </xdr:nvSpPr>
      <xdr:spPr>
        <a:xfrm>
          <a:off x="2857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49103</xdr:rowOff>
    </xdr:from>
    <xdr:ext cx="469744" cy="259045"/>
    <xdr:sp macro="" textlink="">
      <xdr:nvSpPr>
        <xdr:cNvPr id="85" name="テキスト ボックス 84"/>
        <xdr:cNvSpPr txBox="1"/>
      </xdr:nvSpPr>
      <xdr:spPr>
        <a:xfrm>
          <a:off x="2673428" y="587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19939</xdr:rowOff>
    </xdr:from>
    <xdr:to>
      <xdr:col>10</xdr:col>
      <xdr:colOff>165100</xdr:colOff>
      <xdr:row>36</xdr:row>
      <xdr:rowOff>121539</xdr:rowOff>
    </xdr:to>
    <xdr:sp macro="" textlink="">
      <xdr:nvSpPr>
        <xdr:cNvPr id="86" name="楕円 85"/>
        <xdr:cNvSpPr/>
      </xdr:nvSpPr>
      <xdr:spPr>
        <a:xfrm>
          <a:off x="1968500" y="61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138066</xdr:rowOff>
    </xdr:from>
    <xdr:ext cx="469744" cy="259045"/>
    <xdr:sp macro="" textlink="">
      <xdr:nvSpPr>
        <xdr:cNvPr id="87" name="テキスト ボックス 86"/>
        <xdr:cNvSpPr txBox="1"/>
      </xdr:nvSpPr>
      <xdr:spPr>
        <a:xfrm>
          <a:off x="1784428" y="596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96901</xdr:rowOff>
    </xdr:from>
    <xdr:to>
      <xdr:col>6</xdr:col>
      <xdr:colOff>38100</xdr:colOff>
      <xdr:row>37</xdr:row>
      <xdr:rowOff>27051</xdr:rowOff>
    </xdr:to>
    <xdr:sp macro="" textlink="">
      <xdr:nvSpPr>
        <xdr:cNvPr id="88" name="楕円 87"/>
        <xdr:cNvSpPr/>
      </xdr:nvSpPr>
      <xdr:spPr>
        <a:xfrm>
          <a:off x="10795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18178</xdr:rowOff>
    </xdr:from>
    <xdr:ext cx="469744" cy="259045"/>
    <xdr:sp macro="" textlink="">
      <xdr:nvSpPr>
        <xdr:cNvPr id="89" name="テキスト ボックス 88"/>
        <xdr:cNvSpPr txBox="1"/>
      </xdr:nvSpPr>
      <xdr:spPr>
        <a:xfrm>
          <a:off x="895428"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89049</xdr:rowOff>
    </xdr:from>
    <xdr:to>
      <xdr:col>24</xdr:col>
      <xdr:colOff>63500</xdr:colOff>
      <xdr:row>53</xdr:row>
      <xdr:rowOff>25838</xdr:rowOff>
    </xdr:to>
    <xdr:cxnSp macro="">
      <xdr:nvCxnSpPr>
        <xdr:cNvPr id="120" name="直線コネクタ 119"/>
        <xdr:cNvCxnSpPr/>
      </xdr:nvCxnSpPr>
      <xdr:spPr>
        <a:xfrm flipV="1">
          <a:off x="3797300" y="9004449"/>
          <a:ext cx="838200" cy="10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25838</xdr:rowOff>
    </xdr:from>
    <xdr:to>
      <xdr:col>19</xdr:col>
      <xdr:colOff>177800</xdr:colOff>
      <xdr:row>55</xdr:row>
      <xdr:rowOff>105259</xdr:rowOff>
    </xdr:to>
    <xdr:cxnSp macro="">
      <xdr:nvCxnSpPr>
        <xdr:cNvPr id="123" name="直線コネクタ 122"/>
        <xdr:cNvCxnSpPr/>
      </xdr:nvCxnSpPr>
      <xdr:spPr>
        <a:xfrm flipV="1">
          <a:off x="2908300" y="9112688"/>
          <a:ext cx="889000" cy="4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38126</xdr:rowOff>
    </xdr:from>
    <xdr:to>
      <xdr:col>15</xdr:col>
      <xdr:colOff>50800</xdr:colOff>
      <xdr:row>55</xdr:row>
      <xdr:rowOff>105259</xdr:rowOff>
    </xdr:to>
    <xdr:cxnSp macro="">
      <xdr:nvCxnSpPr>
        <xdr:cNvPr id="126" name="直線コネクタ 125"/>
        <xdr:cNvCxnSpPr/>
      </xdr:nvCxnSpPr>
      <xdr:spPr>
        <a:xfrm>
          <a:off x="2019300" y="9467876"/>
          <a:ext cx="889000" cy="6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107755</xdr:rowOff>
    </xdr:from>
    <xdr:to>
      <xdr:col>10</xdr:col>
      <xdr:colOff>114300</xdr:colOff>
      <xdr:row>55</xdr:row>
      <xdr:rowOff>38126</xdr:rowOff>
    </xdr:to>
    <xdr:cxnSp macro="">
      <xdr:nvCxnSpPr>
        <xdr:cNvPr id="129" name="直線コネクタ 128"/>
        <xdr:cNvCxnSpPr/>
      </xdr:nvCxnSpPr>
      <xdr:spPr>
        <a:xfrm>
          <a:off x="1130300" y="9366055"/>
          <a:ext cx="889000" cy="10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38249</xdr:rowOff>
    </xdr:from>
    <xdr:to>
      <xdr:col>24</xdr:col>
      <xdr:colOff>114300</xdr:colOff>
      <xdr:row>52</xdr:row>
      <xdr:rowOff>139849</xdr:rowOff>
    </xdr:to>
    <xdr:sp macro="" textlink="">
      <xdr:nvSpPr>
        <xdr:cNvPr id="139" name="楕円 138"/>
        <xdr:cNvSpPr/>
      </xdr:nvSpPr>
      <xdr:spPr>
        <a:xfrm>
          <a:off x="4584700" y="895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61126</xdr:rowOff>
    </xdr:from>
    <xdr:ext cx="599010" cy="259045"/>
    <xdr:sp macro="" textlink="">
      <xdr:nvSpPr>
        <xdr:cNvPr id="140" name="総務費該当値テキスト"/>
        <xdr:cNvSpPr txBox="1"/>
      </xdr:nvSpPr>
      <xdr:spPr>
        <a:xfrm>
          <a:off x="4686300" y="8805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146488</xdr:rowOff>
    </xdr:from>
    <xdr:to>
      <xdr:col>20</xdr:col>
      <xdr:colOff>38100</xdr:colOff>
      <xdr:row>53</xdr:row>
      <xdr:rowOff>76638</xdr:rowOff>
    </xdr:to>
    <xdr:sp macro="" textlink="">
      <xdr:nvSpPr>
        <xdr:cNvPr id="141" name="楕円 140"/>
        <xdr:cNvSpPr/>
      </xdr:nvSpPr>
      <xdr:spPr>
        <a:xfrm>
          <a:off x="3746500" y="90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93165</xdr:rowOff>
    </xdr:from>
    <xdr:ext cx="599010" cy="259045"/>
    <xdr:sp macro="" textlink="">
      <xdr:nvSpPr>
        <xdr:cNvPr id="142" name="テキスト ボックス 141"/>
        <xdr:cNvSpPr txBox="1"/>
      </xdr:nvSpPr>
      <xdr:spPr>
        <a:xfrm>
          <a:off x="3497795" y="883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54459</xdr:rowOff>
    </xdr:from>
    <xdr:to>
      <xdr:col>15</xdr:col>
      <xdr:colOff>101600</xdr:colOff>
      <xdr:row>55</xdr:row>
      <xdr:rowOff>156059</xdr:rowOff>
    </xdr:to>
    <xdr:sp macro="" textlink="">
      <xdr:nvSpPr>
        <xdr:cNvPr id="143" name="楕円 142"/>
        <xdr:cNvSpPr/>
      </xdr:nvSpPr>
      <xdr:spPr>
        <a:xfrm>
          <a:off x="2857500" y="948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1136</xdr:rowOff>
    </xdr:from>
    <xdr:ext cx="599010" cy="259045"/>
    <xdr:sp macro="" textlink="">
      <xdr:nvSpPr>
        <xdr:cNvPr id="144" name="テキスト ボックス 143"/>
        <xdr:cNvSpPr txBox="1"/>
      </xdr:nvSpPr>
      <xdr:spPr>
        <a:xfrm>
          <a:off x="2608795" y="925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158776</xdr:rowOff>
    </xdr:from>
    <xdr:to>
      <xdr:col>10</xdr:col>
      <xdr:colOff>165100</xdr:colOff>
      <xdr:row>55</xdr:row>
      <xdr:rowOff>88926</xdr:rowOff>
    </xdr:to>
    <xdr:sp macro="" textlink="">
      <xdr:nvSpPr>
        <xdr:cNvPr id="145" name="楕円 144"/>
        <xdr:cNvSpPr/>
      </xdr:nvSpPr>
      <xdr:spPr>
        <a:xfrm>
          <a:off x="1968500" y="941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105453</xdr:rowOff>
    </xdr:from>
    <xdr:ext cx="599010" cy="259045"/>
    <xdr:sp macro="" textlink="">
      <xdr:nvSpPr>
        <xdr:cNvPr id="146" name="テキスト ボックス 145"/>
        <xdr:cNvSpPr txBox="1"/>
      </xdr:nvSpPr>
      <xdr:spPr>
        <a:xfrm>
          <a:off x="1719795" y="919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56955</xdr:rowOff>
    </xdr:from>
    <xdr:to>
      <xdr:col>6</xdr:col>
      <xdr:colOff>38100</xdr:colOff>
      <xdr:row>54</xdr:row>
      <xdr:rowOff>158555</xdr:rowOff>
    </xdr:to>
    <xdr:sp macro="" textlink="">
      <xdr:nvSpPr>
        <xdr:cNvPr id="147" name="楕円 146"/>
        <xdr:cNvSpPr/>
      </xdr:nvSpPr>
      <xdr:spPr>
        <a:xfrm>
          <a:off x="1079500" y="93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3632</xdr:rowOff>
    </xdr:from>
    <xdr:ext cx="599010" cy="259045"/>
    <xdr:sp macro="" textlink="">
      <xdr:nvSpPr>
        <xdr:cNvPr id="148" name="テキスト ボックス 147"/>
        <xdr:cNvSpPr txBox="1"/>
      </xdr:nvSpPr>
      <xdr:spPr>
        <a:xfrm>
          <a:off x="830795" y="909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3646</xdr:rowOff>
    </xdr:from>
    <xdr:to>
      <xdr:col>24</xdr:col>
      <xdr:colOff>63500</xdr:colOff>
      <xdr:row>74</xdr:row>
      <xdr:rowOff>24138</xdr:rowOff>
    </xdr:to>
    <xdr:cxnSp macro="">
      <xdr:nvCxnSpPr>
        <xdr:cNvPr id="176" name="直線コネクタ 175"/>
        <xdr:cNvCxnSpPr/>
      </xdr:nvCxnSpPr>
      <xdr:spPr>
        <a:xfrm flipV="1">
          <a:off x="3797300" y="12176596"/>
          <a:ext cx="838200" cy="53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24138</xdr:rowOff>
    </xdr:from>
    <xdr:to>
      <xdr:col>19</xdr:col>
      <xdr:colOff>177800</xdr:colOff>
      <xdr:row>75</xdr:row>
      <xdr:rowOff>68633</xdr:rowOff>
    </xdr:to>
    <xdr:cxnSp macro="">
      <xdr:nvCxnSpPr>
        <xdr:cNvPr id="179" name="直線コネクタ 178"/>
        <xdr:cNvCxnSpPr/>
      </xdr:nvCxnSpPr>
      <xdr:spPr>
        <a:xfrm flipV="1">
          <a:off x="2908300" y="12711438"/>
          <a:ext cx="889000" cy="2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125526</xdr:rowOff>
    </xdr:from>
    <xdr:to>
      <xdr:col>15</xdr:col>
      <xdr:colOff>50800</xdr:colOff>
      <xdr:row>75</xdr:row>
      <xdr:rowOff>68633</xdr:rowOff>
    </xdr:to>
    <xdr:cxnSp macro="">
      <xdr:nvCxnSpPr>
        <xdr:cNvPr id="182" name="直線コネクタ 181"/>
        <xdr:cNvCxnSpPr/>
      </xdr:nvCxnSpPr>
      <xdr:spPr>
        <a:xfrm>
          <a:off x="2019300" y="12812826"/>
          <a:ext cx="889000" cy="1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125526</xdr:rowOff>
    </xdr:from>
    <xdr:to>
      <xdr:col>10</xdr:col>
      <xdr:colOff>114300</xdr:colOff>
      <xdr:row>75</xdr:row>
      <xdr:rowOff>131525</xdr:rowOff>
    </xdr:to>
    <xdr:cxnSp macro="">
      <xdr:nvCxnSpPr>
        <xdr:cNvPr id="185" name="直線コネクタ 184"/>
        <xdr:cNvCxnSpPr/>
      </xdr:nvCxnSpPr>
      <xdr:spPr>
        <a:xfrm flipV="1">
          <a:off x="1130300" y="12812826"/>
          <a:ext cx="889000" cy="17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124296</xdr:rowOff>
    </xdr:from>
    <xdr:to>
      <xdr:col>24</xdr:col>
      <xdr:colOff>114300</xdr:colOff>
      <xdr:row>71</xdr:row>
      <xdr:rowOff>54446</xdr:rowOff>
    </xdr:to>
    <xdr:sp macro="" textlink="">
      <xdr:nvSpPr>
        <xdr:cNvPr id="195" name="楕円 194"/>
        <xdr:cNvSpPr/>
      </xdr:nvSpPr>
      <xdr:spPr>
        <a:xfrm>
          <a:off x="4584700" y="1212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77323</xdr:rowOff>
    </xdr:from>
    <xdr:ext cx="599010" cy="259045"/>
    <xdr:sp macro="" textlink="">
      <xdr:nvSpPr>
        <xdr:cNvPr id="196" name="民生費該当値テキスト"/>
        <xdr:cNvSpPr txBox="1"/>
      </xdr:nvSpPr>
      <xdr:spPr>
        <a:xfrm>
          <a:off x="4686300" y="1207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144788</xdr:rowOff>
    </xdr:from>
    <xdr:to>
      <xdr:col>20</xdr:col>
      <xdr:colOff>38100</xdr:colOff>
      <xdr:row>74</xdr:row>
      <xdr:rowOff>74938</xdr:rowOff>
    </xdr:to>
    <xdr:sp macro="" textlink="">
      <xdr:nvSpPr>
        <xdr:cNvPr id="197" name="楕円 196"/>
        <xdr:cNvSpPr/>
      </xdr:nvSpPr>
      <xdr:spPr>
        <a:xfrm>
          <a:off x="3746500" y="1266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91465</xdr:rowOff>
    </xdr:from>
    <xdr:ext cx="599010" cy="259045"/>
    <xdr:sp macro="" textlink="">
      <xdr:nvSpPr>
        <xdr:cNvPr id="198" name="テキスト ボックス 197"/>
        <xdr:cNvSpPr txBox="1"/>
      </xdr:nvSpPr>
      <xdr:spPr>
        <a:xfrm>
          <a:off x="3497795" y="1243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17833</xdr:rowOff>
    </xdr:from>
    <xdr:to>
      <xdr:col>15</xdr:col>
      <xdr:colOff>101600</xdr:colOff>
      <xdr:row>75</xdr:row>
      <xdr:rowOff>119433</xdr:rowOff>
    </xdr:to>
    <xdr:sp macro="" textlink="">
      <xdr:nvSpPr>
        <xdr:cNvPr id="199" name="楕円 198"/>
        <xdr:cNvSpPr/>
      </xdr:nvSpPr>
      <xdr:spPr>
        <a:xfrm>
          <a:off x="2857500" y="128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135960</xdr:rowOff>
    </xdr:from>
    <xdr:ext cx="599010" cy="259045"/>
    <xdr:sp macro="" textlink="">
      <xdr:nvSpPr>
        <xdr:cNvPr id="200" name="テキスト ボックス 199"/>
        <xdr:cNvSpPr txBox="1"/>
      </xdr:nvSpPr>
      <xdr:spPr>
        <a:xfrm>
          <a:off x="2608795" y="1265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74726</xdr:rowOff>
    </xdr:from>
    <xdr:to>
      <xdr:col>10</xdr:col>
      <xdr:colOff>165100</xdr:colOff>
      <xdr:row>75</xdr:row>
      <xdr:rowOff>4876</xdr:rowOff>
    </xdr:to>
    <xdr:sp macro="" textlink="">
      <xdr:nvSpPr>
        <xdr:cNvPr id="201" name="楕円 200"/>
        <xdr:cNvSpPr/>
      </xdr:nvSpPr>
      <xdr:spPr>
        <a:xfrm>
          <a:off x="1968500" y="127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21403</xdr:rowOff>
    </xdr:from>
    <xdr:ext cx="599010" cy="259045"/>
    <xdr:sp macro="" textlink="">
      <xdr:nvSpPr>
        <xdr:cNvPr id="202" name="テキスト ボックス 201"/>
        <xdr:cNvSpPr txBox="1"/>
      </xdr:nvSpPr>
      <xdr:spPr>
        <a:xfrm>
          <a:off x="1719795" y="125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80725</xdr:rowOff>
    </xdr:from>
    <xdr:to>
      <xdr:col>6</xdr:col>
      <xdr:colOff>38100</xdr:colOff>
      <xdr:row>76</xdr:row>
      <xdr:rowOff>10875</xdr:rowOff>
    </xdr:to>
    <xdr:sp macro="" textlink="">
      <xdr:nvSpPr>
        <xdr:cNvPr id="203" name="楕円 202"/>
        <xdr:cNvSpPr/>
      </xdr:nvSpPr>
      <xdr:spPr>
        <a:xfrm>
          <a:off x="1079500" y="1293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27402</xdr:rowOff>
    </xdr:from>
    <xdr:ext cx="599010" cy="259045"/>
    <xdr:sp macro="" textlink="">
      <xdr:nvSpPr>
        <xdr:cNvPr id="204" name="テキスト ボックス 203"/>
        <xdr:cNvSpPr txBox="1"/>
      </xdr:nvSpPr>
      <xdr:spPr>
        <a:xfrm>
          <a:off x="830795" y="1271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144914</xdr:rowOff>
    </xdr:from>
    <xdr:to>
      <xdr:col>24</xdr:col>
      <xdr:colOff>63500</xdr:colOff>
      <xdr:row>96</xdr:row>
      <xdr:rowOff>83127</xdr:rowOff>
    </xdr:to>
    <xdr:cxnSp macro="">
      <xdr:nvCxnSpPr>
        <xdr:cNvPr id="236" name="直線コネクタ 235"/>
        <xdr:cNvCxnSpPr/>
      </xdr:nvCxnSpPr>
      <xdr:spPr>
        <a:xfrm flipV="1">
          <a:off x="3797300" y="16432664"/>
          <a:ext cx="838200" cy="10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156203</xdr:rowOff>
    </xdr:from>
    <xdr:to>
      <xdr:col>19</xdr:col>
      <xdr:colOff>177800</xdr:colOff>
      <xdr:row>96</xdr:row>
      <xdr:rowOff>83127</xdr:rowOff>
    </xdr:to>
    <xdr:cxnSp macro="">
      <xdr:nvCxnSpPr>
        <xdr:cNvPr id="239" name="直線コネクタ 238"/>
        <xdr:cNvCxnSpPr/>
      </xdr:nvCxnSpPr>
      <xdr:spPr>
        <a:xfrm>
          <a:off x="2908300" y="16443953"/>
          <a:ext cx="889000" cy="9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156203</xdr:rowOff>
    </xdr:from>
    <xdr:to>
      <xdr:col>15</xdr:col>
      <xdr:colOff>50800</xdr:colOff>
      <xdr:row>96</xdr:row>
      <xdr:rowOff>17518</xdr:rowOff>
    </xdr:to>
    <xdr:cxnSp macro="">
      <xdr:nvCxnSpPr>
        <xdr:cNvPr id="242" name="直線コネクタ 241"/>
        <xdr:cNvCxnSpPr/>
      </xdr:nvCxnSpPr>
      <xdr:spPr>
        <a:xfrm flipV="1">
          <a:off x="2019300" y="16443953"/>
          <a:ext cx="889000" cy="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147338</xdr:rowOff>
    </xdr:from>
    <xdr:ext cx="534377" cy="259045"/>
    <xdr:sp macro="" textlink="">
      <xdr:nvSpPr>
        <xdr:cNvPr id="244" name="テキスト ボックス 243"/>
        <xdr:cNvSpPr txBox="1"/>
      </xdr:nvSpPr>
      <xdr:spPr>
        <a:xfrm>
          <a:off x="2641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17518</xdr:rowOff>
    </xdr:from>
    <xdr:to>
      <xdr:col>10</xdr:col>
      <xdr:colOff>114300</xdr:colOff>
      <xdr:row>97</xdr:row>
      <xdr:rowOff>1702</xdr:rowOff>
    </xdr:to>
    <xdr:cxnSp macro="">
      <xdr:nvCxnSpPr>
        <xdr:cNvPr id="245" name="直線コネクタ 244"/>
        <xdr:cNvCxnSpPr/>
      </xdr:nvCxnSpPr>
      <xdr:spPr>
        <a:xfrm flipV="1">
          <a:off x="1130300" y="16476718"/>
          <a:ext cx="889000" cy="15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49" name="テキスト ボックス 248"/>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94114</xdr:rowOff>
    </xdr:from>
    <xdr:to>
      <xdr:col>24</xdr:col>
      <xdr:colOff>114300</xdr:colOff>
      <xdr:row>96</xdr:row>
      <xdr:rowOff>24264</xdr:rowOff>
    </xdr:to>
    <xdr:sp macro="" textlink="">
      <xdr:nvSpPr>
        <xdr:cNvPr id="255" name="楕円 254"/>
        <xdr:cNvSpPr/>
      </xdr:nvSpPr>
      <xdr:spPr>
        <a:xfrm>
          <a:off x="4584700" y="163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116991</xdr:rowOff>
    </xdr:from>
    <xdr:ext cx="534377" cy="259045"/>
    <xdr:sp macro="" textlink="">
      <xdr:nvSpPr>
        <xdr:cNvPr id="256" name="衛生費該当値テキスト"/>
        <xdr:cNvSpPr txBox="1"/>
      </xdr:nvSpPr>
      <xdr:spPr>
        <a:xfrm>
          <a:off x="4686300" y="1623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32327</xdr:rowOff>
    </xdr:from>
    <xdr:to>
      <xdr:col>20</xdr:col>
      <xdr:colOff>38100</xdr:colOff>
      <xdr:row>96</xdr:row>
      <xdr:rowOff>133927</xdr:rowOff>
    </xdr:to>
    <xdr:sp macro="" textlink="">
      <xdr:nvSpPr>
        <xdr:cNvPr id="257" name="楕円 256"/>
        <xdr:cNvSpPr/>
      </xdr:nvSpPr>
      <xdr:spPr>
        <a:xfrm>
          <a:off x="3746500" y="16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150454</xdr:rowOff>
    </xdr:from>
    <xdr:ext cx="534377" cy="259045"/>
    <xdr:sp macro="" textlink="">
      <xdr:nvSpPr>
        <xdr:cNvPr id="258" name="テキスト ボックス 257"/>
        <xdr:cNvSpPr txBox="1"/>
      </xdr:nvSpPr>
      <xdr:spPr>
        <a:xfrm>
          <a:off x="3530111" y="1626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105403</xdr:rowOff>
    </xdr:from>
    <xdr:to>
      <xdr:col>15</xdr:col>
      <xdr:colOff>101600</xdr:colOff>
      <xdr:row>96</xdr:row>
      <xdr:rowOff>35553</xdr:rowOff>
    </xdr:to>
    <xdr:sp macro="" textlink="">
      <xdr:nvSpPr>
        <xdr:cNvPr id="259" name="楕円 258"/>
        <xdr:cNvSpPr/>
      </xdr:nvSpPr>
      <xdr:spPr>
        <a:xfrm>
          <a:off x="2857500" y="1639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52080</xdr:rowOff>
    </xdr:from>
    <xdr:ext cx="534377" cy="259045"/>
    <xdr:sp macro="" textlink="">
      <xdr:nvSpPr>
        <xdr:cNvPr id="260" name="テキスト ボックス 259"/>
        <xdr:cNvSpPr txBox="1"/>
      </xdr:nvSpPr>
      <xdr:spPr>
        <a:xfrm>
          <a:off x="2641111" y="161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138168</xdr:rowOff>
    </xdr:from>
    <xdr:to>
      <xdr:col>10</xdr:col>
      <xdr:colOff>165100</xdr:colOff>
      <xdr:row>96</xdr:row>
      <xdr:rowOff>68318</xdr:rowOff>
    </xdr:to>
    <xdr:sp macro="" textlink="">
      <xdr:nvSpPr>
        <xdr:cNvPr id="261" name="楕円 260"/>
        <xdr:cNvSpPr/>
      </xdr:nvSpPr>
      <xdr:spPr>
        <a:xfrm>
          <a:off x="1968500" y="164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84845</xdr:rowOff>
    </xdr:from>
    <xdr:ext cx="534377" cy="259045"/>
    <xdr:sp macro="" textlink="">
      <xdr:nvSpPr>
        <xdr:cNvPr id="262" name="テキスト ボックス 261"/>
        <xdr:cNvSpPr txBox="1"/>
      </xdr:nvSpPr>
      <xdr:spPr>
        <a:xfrm>
          <a:off x="1752111" y="1620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122352</xdr:rowOff>
    </xdr:from>
    <xdr:to>
      <xdr:col>6</xdr:col>
      <xdr:colOff>38100</xdr:colOff>
      <xdr:row>97</xdr:row>
      <xdr:rowOff>52502</xdr:rowOff>
    </xdr:to>
    <xdr:sp macro="" textlink="">
      <xdr:nvSpPr>
        <xdr:cNvPr id="263" name="楕円 262"/>
        <xdr:cNvSpPr/>
      </xdr:nvSpPr>
      <xdr:spPr>
        <a:xfrm>
          <a:off x="1079500" y="165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69029</xdr:rowOff>
    </xdr:from>
    <xdr:ext cx="534377" cy="259045"/>
    <xdr:sp macro="" textlink="">
      <xdr:nvSpPr>
        <xdr:cNvPr id="264" name="テキスト ボックス 263"/>
        <xdr:cNvSpPr txBox="1"/>
      </xdr:nvSpPr>
      <xdr:spPr>
        <a:xfrm>
          <a:off x="863111" y="163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42164</xdr:rowOff>
    </xdr:from>
    <xdr:to>
      <xdr:col>55</xdr:col>
      <xdr:colOff>0</xdr:colOff>
      <xdr:row>36</xdr:row>
      <xdr:rowOff>54737</xdr:rowOff>
    </xdr:to>
    <xdr:cxnSp macro="">
      <xdr:nvCxnSpPr>
        <xdr:cNvPr id="293" name="直線コネクタ 292"/>
        <xdr:cNvCxnSpPr/>
      </xdr:nvCxnSpPr>
      <xdr:spPr>
        <a:xfrm flipV="1">
          <a:off x="9639300" y="6214364"/>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54737</xdr:rowOff>
    </xdr:from>
    <xdr:to>
      <xdr:col>50</xdr:col>
      <xdr:colOff>114300</xdr:colOff>
      <xdr:row>36</xdr:row>
      <xdr:rowOff>68834</xdr:rowOff>
    </xdr:to>
    <xdr:cxnSp macro="">
      <xdr:nvCxnSpPr>
        <xdr:cNvPr id="296" name="直線コネクタ 295"/>
        <xdr:cNvCxnSpPr/>
      </xdr:nvCxnSpPr>
      <xdr:spPr>
        <a:xfrm flipV="1">
          <a:off x="8750300" y="6226937"/>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68834</xdr:rowOff>
    </xdr:from>
    <xdr:to>
      <xdr:col>45</xdr:col>
      <xdr:colOff>177800</xdr:colOff>
      <xdr:row>36</xdr:row>
      <xdr:rowOff>79502</xdr:rowOff>
    </xdr:to>
    <xdr:cxnSp macro="">
      <xdr:nvCxnSpPr>
        <xdr:cNvPr id="299" name="直線コネクタ 298"/>
        <xdr:cNvCxnSpPr/>
      </xdr:nvCxnSpPr>
      <xdr:spPr>
        <a:xfrm flipV="1">
          <a:off x="7861300" y="624103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79502</xdr:rowOff>
    </xdr:from>
    <xdr:to>
      <xdr:col>41</xdr:col>
      <xdr:colOff>50800</xdr:colOff>
      <xdr:row>36</xdr:row>
      <xdr:rowOff>88265</xdr:rowOff>
    </xdr:to>
    <xdr:cxnSp macro="">
      <xdr:nvCxnSpPr>
        <xdr:cNvPr id="302" name="直線コネクタ 301"/>
        <xdr:cNvCxnSpPr/>
      </xdr:nvCxnSpPr>
      <xdr:spPr>
        <a:xfrm flipV="1">
          <a:off x="6972300" y="625170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6" name="テキスト ボックス 305"/>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162814</xdr:rowOff>
    </xdr:from>
    <xdr:to>
      <xdr:col>55</xdr:col>
      <xdr:colOff>50800</xdr:colOff>
      <xdr:row>36</xdr:row>
      <xdr:rowOff>92964</xdr:rowOff>
    </xdr:to>
    <xdr:sp macro="" textlink="">
      <xdr:nvSpPr>
        <xdr:cNvPr id="312" name="楕円 311"/>
        <xdr:cNvSpPr/>
      </xdr:nvSpPr>
      <xdr:spPr>
        <a:xfrm>
          <a:off x="10426700" y="61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14241</xdr:rowOff>
    </xdr:from>
    <xdr:ext cx="469744" cy="259045"/>
    <xdr:sp macro="" textlink="">
      <xdr:nvSpPr>
        <xdr:cNvPr id="313" name="労働費該当値テキスト"/>
        <xdr:cNvSpPr txBox="1"/>
      </xdr:nvSpPr>
      <xdr:spPr>
        <a:xfrm>
          <a:off x="10528300" y="601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3937</xdr:rowOff>
    </xdr:from>
    <xdr:to>
      <xdr:col>50</xdr:col>
      <xdr:colOff>165100</xdr:colOff>
      <xdr:row>36</xdr:row>
      <xdr:rowOff>105537</xdr:rowOff>
    </xdr:to>
    <xdr:sp macro="" textlink="">
      <xdr:nvSpPr>
        <xdr:cNvPr id="314" name="楕円 313"/>
        <xdr:cNvSpPr/>
      </xdr:nvSpPr>
      <xdr:spPr>
        <a:xfrm>
          <a:off x="9588500" y="61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122064</xdr:rowOff>
    </xdr:from>
    <xdr:ext cx="469744" cy="259045"/>
    <xdr:sp macro="" textlink="">
      <xdr:nvSpPr>
        <xdr:cNvPr id="315" name="テキスト ボックス 314"/>
        <xdr:cNvSpPr txBox="1"/>
      </xdr:nvSpPr>
      <xdr:spPr>
        <a:xfrm>
          <a:off x="9404428" y="595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18034</xdr:rowOff>
    </xdr:from>
    <xdr:to>
      <xdr:col>46</xdr:col>
      <xdr:colOff>38100</xdr:colOff>
      <xdr:row>36</xdr:row>
      <xdr:rowOff>119634</xdr:rowOff>
    </xdr:to>
    <xdr:sp macro="" textlink="">
      <xdr:nvSpPr>
        <xdr:cNvPr id="316" name="楕円 315"/>
        <xdr:cNvSpPr/>
      </xdr:nvSpPr>
      <xdr:spPr>
        <a:xfrm>
          <a:off x="86995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136161</xdr:rowOff>
    </xdr:from>
    <xdr:ext cx="469744" cy="259045"/>
    <xdr:sp macro="" textlink="">
      <xdr:nvSpPr>
        <xdr:cNvPr id="317" name="テキスト ボックス 316"/>
        <xdr:cNvSpPr txBox="1"/>
      </xdr:nvSpPr>
      <xdr:spPr>
        <a:xfrm>
          <a:off x="8515428" y="59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28702</xdr:rowOff>
    </xdr:from>
    <xdr:to>
      <xdr:col>41</xdr:col>
      <xdr:colOff>101600</xdr:colOff>
      <xdr:row>36</xdr:row>
      <xdr:rowOff>130302</xdr:rowOff>
    </xdr:to>
    <xdr:sp macro="" textlink="">
      <xdr:nvSpPr>
        <xdr:cNvPr id="318" name="楕円 317"/>
        <xdr:cNvSpPr/>
      </xdr:nvSpPr>
      <xdr:spPr>
        <a:xfrm>
          <a:off x="7810500" y="620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146829</xdr:rowOff>
    </xdr:from>
    <xdr:ext cx="469744" cy="259045"/>
    <xdr:sp macro="" textlink="">
      <xdr:nvSpPr>
        <xdr:cNvPr id="319" name="テキスト ボックス 318"/>
        <xdr:cNvSpPr txBox="1"/>
      </xdr:nvSpPr>
      <xdr:spPr>
        <a:xfrm>
          <a:off x="7626428" y="597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37465</xdr:rowOff>
    </xdr:from>
    <xdr:to>
      <xdr:col>36</xdr:col>
      <xdr:colOff>165100</xdr:colOff>
      <xdr:row>36</xdr:row>
      <xdr:rowOff>139065</xdr:rowOff>
    </xdr:to>
    <xdr:sp macro="" textlink="">
      <xdr:nvSpPr>
        <xdr:cNvPr id="320" name="楕円 319"/>
        <xdr:cNvSpPr/>
      </xdr:nvSpPr>
      <xdr:spPr>
        <a:xfrm>
          <a:off x="6921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155592</xdr:rowOff>
    </xdr:from>
    <xdr:ext cx="469744" cy="259045"/>
    <xdr:sp macro="" textlink="">
      <xdr:nvSpPr>
        <xdr:cNvPr id="321" name="テキスト ボックス 320"/>
        <xdr:cNvSpPr txBox="1"/>
      </xdr:nvSpPr>
      <xdr:spPr>
        <a:xfrm>
          <a:off x="6737428" y="598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23302</xdr:rowOff>
    </xdr:from>
    <xdr:to>
      <xdr:col>55</xdr:col>
      <xdr:colOff>0</xdr:colOff>
      <xdr:row>57</xdr:row>
      <xdr:rowOff>48676</xdr:rowOff>
    </xdr:to>
    <xdr:cxnSp macro="">
      <xdr:nvCxnSpPr>
        <xdr:cNvPr id="348" name="直線コネクタ 347"/>
        <xdr:cNvCxnSpPr/>
      </xdr:nvCxnSpPr>
      <xdr:spPr>
        <a:xfrm>
          <a:off x="9639300" y="9795952"/>
          <a:ext cx="8382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23302</xdr:rowOff>
    </xdr:from>
    <xdr:to>
      <xdr:col>50</xdr:col>
      <xdr:colOff>114300</xdr:colOff>
      <xdr:row>57</xdr:row>
      <xdr:rowOff>47451</xdr:rowOff>
    </xdr:to>
    <xdr:cxnSp macro="">
      <xdr:nvCxnSpPr>
        <xdr:cNvPr id="351" name="直線コネクタ 350"/>
        <xdr:cNvCxnSpPr/>
      </xdr:nvCxnSpPr>
      <xdr:spPr>
        <a:xfrm flipV="1">
          <a:off x="8750300" y="9795952"/>
          <a:ext cx="889000" cy="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15342</xdr:rowOff>
    </xdr:from>
    <xdr:to>
      <xdr:col>45</xdr:col>
      <xdr:colOff>177800</xdr:colOff>
      <xdr:row>57</xdr:row>
      <xdr:rowOff>47451</xdr:rowOff>
    </xdr:to>
    <xdr:cxnSp macro="">
      <xdr:nvCxnSpPr>
        <xdr:cNvPr id="354" name="直線コネクタ 353"/>
        <xdr:cNvCxnSpPr/>
      </xdr:nvCxnSpPr>
      <xdr:spPr>
        <a:xfrm>
          <a:off x="7861300" y="9787992"/>
          <a:ext cx="889000" cy="3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15342</xdr:rowOff>
    </xdr:from>
    <xdr:to>
      <xdr:col>41</xdr:col>
      <xdr:colOff>50800</xdr:colOff>
      <xdr:row>57</xdr:row>
      <xdr:rowOff>41905</xdr:rowOff>
    </xdr:to>
    <xdr:cxnSp macro="">
      <xdr:nvCxnSpPr>
        <xdr:cNvPr id="357" name="直線コネクタ 356"/>
        <xdr:cNvCxnSpPr/>
      </xdr:nvCxnSpPr>
      <xdr:spPr>
        <a:xfrm flipV="1">
          <a:off x="6972300" y="9787992"/>
          <a:ext cx="889000" cy="2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169326</xdr:rowOff>
    </xdr:from>
    <xdr:to>
      <xdr:col>55</xdr:col>
      <xdr:colOff>50800</xdr:colOff>
      <xdr:row>57</xdr:row>
      <xdr:rowOff>99476</xdr:rowOff>
    </xdr:to>
    <xdr:sp macro="" textlink="">
      <xdr:nvSpPr>
        <xdr:cNvPr id="367" name="楕円 366"/>
        <xdr:cNvSpPr/>
      </xdr:nvSpPr>
      <xdr:spPr>
        <a:xfrm>
          <a:off x="10426700" y="977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20753</xdr:rowOff>
    </xdr:from>
    <xdr:ext cx="534377" cy="259045"/>
    <xdr:sp macro="" textlink="">
      <xdr:nvSpPr>
        <xdr:cNvPr id="368" name="農林水産業費該当値テキスト"/>
        <xdr:cNvSpPr txBox="1"/>
      </xdr:nvSpPr>
      <xdr:spPr>
        <a:xfrm>
          <a:off x="10528300" y="962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143952</xdr:rowOff>
    </xdr:from>
    <xdr:to>
      <xdr:col>50</xdr:col>
      <xdr:colOff>165100</xdr:colOff>
      <xdr:row>57</xdr:row>
      <xdr:rowOff>74102</xdr:rowOff>
    </xdr:to>
    <xdr:sp macro="" textlink="">
      <xdr:nvSpPr>
        <xdr:cNvPr id="369" name="楕円 368"/>
        <xdr:cNvSpPr/>
      </xdr:nvSpPr>
      <xdr:spPr>
        <a:xfrm>
          <a:off x="9588500" y="974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90629</xdr:rowOff>
    </xdr:from>
    <xdr:ext cx="534377" cy="259045"/>
    <xdr:sp macro="" textlink="">
      <xdr:nvSpPr>
        <xdr:cNvPr id="370" name="テキスト ボックス 369"/>
        <xdr:cNvSpPr txBox="1"/>
      </xdr:nvSpPr>
      <xdr:spPr>
        <a:xfrm>
          <a:off x="9372111" y="952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168101</xdr:rowOff>
    </xdr:from>
    <xdr:to>
      <xdr:col>46</xdr:col>
      <xdr:colOff>38100</xdr:colOff>
      <xdr:row>57</xdr:row>
      <xdr:rowOff>98251</xdr:rowOff>
    </xdr:to>
    <xdr:sp macro="" textlink="">
      <xdr:nvSpPr>
        <xdr:cNvPr id="371" name="楕円 370"/>
        <xdr:cNvSpPr/>
      </xdr:nvSpPr>
      <xdr:spPr>
        <a:xfrm>
          <a:off x="8699500" y="976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114778</xdr:rowOff>
    </xdr:from>
    <xdr:ext cx="534377" cy="259045"/>
    <xdr:sp macro="" textlink="">
      <xdr:nvSpPr>
        <xdr:cNvPr id="372" name="テキスト ボックス 371"/>
        <xdr:cNvSpPr txBox="1"/>
      </xdr:nvSpPr>
      <xdr:spPr>
        <a:xfrm>
          <a:off x="8483111" y="954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135992</xdr:rowOff>
    </xdr:from>
    <xdr:to>
      <xdr:col>41</xdr:col>
      <xdr:colOff>101600</xdr:colOff>
      <xdr:row>57</xdr:row>
      <xdr:rowOff>66142</xdr:rowOff>
    </xdr:to>
    <xdr:sp macro="" textlink="">
      <xdr:nvSpPr>
        <xdr:cNvPr id="373" name="楕円 372"/>
        <xdr:cNvSpPr/>
      </xdr:nvSpPr>
      <xdr:spPr>
        <a:xfrm>
          <a:off x="7810500" y="97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82669</xdr:rowOff>
    </xdr:from>
    <xdr:ext cx="534377" cy="259045"/>
    <xdr:sp macro="" textlink="">
      <xdr:nvSpPr>
        <xdr:cNvPr id="374" name="テキスト ボックス 373"/>
        <xdr:cNvSpPr txBox="1"/>
      </xdr:nvSpPr>
      <xdr:spPr>
        <a:xfrm>
          <a:off x="7594111" y="95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162555</xdr:rowOff>
    </xdr:from>
    <xdr:to>
      <xdr:col>36</xdr:col>
      <xdr:colOff>165100</xdr:colOff>
      <xdr:row>57</xdr:row>
      <xdr:rowOff>92705</xdr:rowOff>
    </xdr:to>
    <xdr:sp macro="" textlink="">
      <xdr:nvSpPr>
        <xdr:cNvPr id="375" name="楕円 374"/>
        <xdr:cNvSpPr/>
      </xdr:nvSpPr>
      <xdr:spPr>
        <a:xfrm>
          <a:off x="6921500" y="97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109232</xdr:rowOff>
    </xdr:from>
    <xdr:ext cx="534377" cy="259045"/>
    <xdr:sp macro="" textlink="">
      <xdr:nvSpPr>
        <xdr:cNvPr id="376" name="テキスト ボックス 375"/>
        <xdr:cNvSpPr txBox="1"/>
      </xdr:nvSpPr>
      <xdr:spPr>
        <a:xfrm>
          <a:off x="6705111" y="953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30163</xdr:rowOff>
    </xdr:from>
    <xdr:to>
      <xdr:col>55</xdr:col>
      <xdr:colOff>0</xdr:colOff>
      <xdr:row>78</xdr:row>
      <xdr:rowOff>44317</xdr:rowOff>
    </xdr:to>
    <xdr:cxnSp macro="">
      <xdr:nvCxnSpPr>
        <xdr:cNvPr id="405" name="直線コネクタ 404"/>
        <xdr:cNvCxnSpPr/>
      </xdr:nvCxnSpPr>
      <xdr:spPr>
        <a:xfrm>
          <a:off x="9639300" y="13403263"/>
          <a:ext cx="8382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46737</xdr:rowOff>
    </xdr:from>
    <xdr:to>
      <xdr:col>50</xdr:col>
      <xdr:colOff>114300</xdr:colOff>
      <xdr:row>78</xdr:row>
      <xdr:rowOff>30163</xdr:rowOff>
    </xdr:to>
    <xdr:cxnSp macro="">
      <xdr:nvCxnSpPr>
        <xdr:cNvPr id="408" name="直線コネクタ 407"/>
        <xdr:cNvCxnSpPr/>
      </xdr:nvCxnSpPr>
      <xdr:spPr>
        <a:xfrm>
          <a:off x="8750300" y="13248387"/>
          <a:ext cx="889000" cy="15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46737</xdr:rowOff>
    </xdr:from>
    <xdr:to>
      <xdr:col>45</xdr:col>
      <xdr:colOff>177800</xdr:colOff>
      <xdr:row>78</xdr:row>
      <xdr:rowOff>99047</xdr:rowOff>
    </xdr:to>
    <xdr:cxnSp macro="">
      <xdr:nvCxnSpPr>
        <xdr:cNvPr id="411" name="直線コネクタ 410"/>
        <xdr:cNvCxnSpPr/>
      </xdr:nvCxnSpPr>
      <xdr:spPr>
        <a:xfrm flipV="1">
          <a:off x="7861300" y="13248387"/>
          <a:ext cx="889000" cy="2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102667</xdr:rowOff>
    </xdr:from>
    <xdr:to>
      <xdr:col>41</xdr:col>
      <xdr:colOff>50800</xdr:colOff>
      <xdr:row>78</xdr:row>
      <xdr:rowOff>99047</xdr:rowOff>
    </xdr:to>
    <xdr:cxnSp macro="">
      <xdr:nvCxnSpPr>
        <xdr:cNvPr id="414" name="直線コネクタ 413"/>
        <xdr:cNvCxnSpPr/>
      </xdr:nvCxnSpPr>
      <xdr:spPr>
        <a:xfrm>
          <a:off x="6972300" y="13304317"/>
          <a:ext cx="889000" cy="1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18" name="テキスト ボックス 417"/>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164967</xdr:rowOff>
    </xdr:from>
    <xdr:to>
      <xdr:col>55</xdr:col>
      <xdr:colOff>50800</xdr:colOff>
      <xdr:row>78</xdr:row>
      <xdr:rowOff>95117</xdr:rowOff>
    </xdr:to>
    <xdr:sp macro="" textlink="">
      <xdr:nvSpPr>
        <xdr:cNvPr id="424" name="楕円 423"/>
        <xdr:cNvSpPr/>
      </xdr:nvSpPr>
      <xdr:spPr>
        <a:xfrm>
          <a:off x="10426700" y="133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79894</xdr:rowOff>
    </xdr:from>
    <xdr:ext cx="469744" cy="259045"/>
    <xdr:sp macro="" textlink="">
      <xdr:nvSpPr>
        <xdr:cNvPr id="425" name="商工費該当値テキスト"/>
        <xdr:cNvSpPr txBox="1"/>
      </xdr:nvSpPr>
      <xdr:spPr>
        <a:xfrm>
          <a:off x="10528300" y="1328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150813</xdr:rowOff>
    </xdr:from>
    <xdr:to>
      <xdr:col>50</xdr:col>
      <xdr:colOff>165100</xdr:colOff>
      <xdr:row>78</xdr:row>
      <xdr:rowOff>80963</xdr:rowOff>
    </xdr:to>
    <xdr:sp macro="" textlink="">
      <xdr:nvSpPr>
        <xdr:cNvPr id="426" name="楕円 425"/>
        <xdr:cNvSpPr/>
      </xdr:nvSpPr>
      <xdr:spPr>
        <a:xfrm>
          <a:off x="9588500" y="133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72090</xdr:rowOff>
    </xdr:from>
    <xdr:ext cx="469744" cy="259045"/>
    <xdr:sp macro="" textlink="">
      <xdr:nvSpPr>
        <xdr:cNvPr id="427" name="テキスト ボックス 426"/>
        <xdr:cNvSpPr txBox="1"/>
      </xdr:nvSpPr>
      <xdr:spPr>
        <a:xfrm>
          <a:off x="9404428" y="1344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167387</xdr:rowOff>
    </xdr:from>
    <xdr:to>
      <xdr:col>46</xdr:col>
      <xdr:colOff>38100</xdr:colOff>
      <xdr:row>77</xdr:row>
      <xdr:rowOff>97537</xdr:rowOff>
    </xdr:to>
    <xdr:sp macro="" textlink="">
      <xdr:nvSpPr>
        <xdr:cNvPr id="428" name="楕円 427"/>
        <xdr:cNvSpPr/>
      </xdr:nvSpPr>
      <xdr:spPr>
        <a:xfrm>
          <a:off x="8699500" y="131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88664</xdr:rowOff>
    </xdr:from>
    <xdr:ext cx="534377" cy="259045"/>
    <xdr:sp macro="" textlink="">
      <xdr:nvSpPr>
        <xdr:cNvPr id="429" name="テキスト ボックス 428"/>
        <xdr:cNvSpPr txBox="1"/>
      </xdr:nvSpPr>
      <xdr:spPr>
        <a:xfrm>
          <a:off x="8483111" y="1329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48247</xdr:rowOff>
    </xdr:from>
    <xdr:to>
      <xdr:col>41</xdr:col>
      <xdr:colOff>101600</xdr:colOff>
      <xdr:row>78</xdr:row>
      <xdr:rowOff>149847</xdr:rowOff>
    </xdr:to>
    <xdr:sp macro="" textlink="">
      <xdr:nvSpPr>
        <xdr:cNvPr id="430" name="楕円 429"/>
        <xdr:cNvSpPr/>
      </xdr:nvSpPr>
      <xdr:spPr>
        <a:xfrm>
          <a:off x="7810500" y="1342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140974</xdr:rowOff>
    </xdr:from>
    <xdr:ext cx="469744" cy="259045"/>
    <xdr:sp macro="" textlink="">
      <xdr:nvSpPr>
        <xdr:cNvPr id="431" name="テキスト ボックス 430"/>
        <xdr:cNvSpPr txBox="1"/>
      </xdr:nvSpPr>
      <xdr:spPr>
        <a:xfrm>
          <a:off x="7626428" y="1351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51867</xdr:rowOff>
    </xdr:from>
    <xdr:to>
      <xdr:col>36</xdr:col>
      <xdr:colOff>165100</xdr:colOff>
      <xdr:row>77</xdr:row>
      <xdr:rowOff>153467</xdr:rowOff>
    </xdr:to>
    <xdr:sp macro="" textlink="">
      <xdr:nvSpPr>
        <xdr:cNvPr id="432" name="楕円 431"/>
        <xdr:cNvSpPr/>
      </xdr:nvSpPr>
      <xdr:spPr>
        <a:xfrm>
          <a:off x="6921500" y="1325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144594</xdr:rowOff>
    </xdr:from>
    <xdr:ext cx="534377" cy="259045"/>
    <xdr:sp macro="" textlink="">
      <xdr:nvSpPr>
        <xdr:cNvPr id="433" name="テキスト ボックス 432"/>
        <xdr:cNvSpPr txBox="1"/>
      </xdr:nvSpPr>
      <xdr:spPr>
        <a:xfrm>
          <a:off x="6705111" y="133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116534</xdr:rowOff>
    </xdr:from>
    <xdr:to>
      <xdr:col>55</xdr:col>
      <xdr:colOff>0</xdr:colOff>
      <xdr:row>96</xdr:row>
      <xdr:rowOff>161175</xdr:rowOff>
    </xdr:to>
    <xdr:cxnSp macro="">
      <xdr:nvCxnSpPr>
        <xdr:cNvPr id="460" name="直線コネクタ 459"/>
        <xdr:cNvCxnSpPr/>
      </xdr:nvCxnSpPr>
      <xdr:spPr>
        <a:xfrm flipV="1">
          <a:off x="9639300" y="16575734"/>
          <a:ext cx="838200" cy="4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68194</xdr:rowOff>
    </xdr:from>
    <xdr:to>
      <xdr:col>50</xdr:col>
      <xdr:colOff>114300</xdr:colOff>
      <xdr:row>96</xdr:row>
      <xdr:rowOff>161175</xdr:rowOff>
    </xdr:to>
    <xdr:cxnSp macro="">
      <xdr:nvCxnSpPr>
        <xdr:cNvPr id="463" name="直線コネクタ 462"/>
        <xdr:cNvCxnSpPr/>
      </xdr:nvCxnSpPr>
      <xdr:spPr>
        <a:xfrm>
          <a:off x="8750300" y="16527394"/>
          <a:ext cx="889000" cy="9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68194</xdr:rowOff>
    </xdr:from>
    <xdr:to>
      <xdr:col>45</xdr:col>
      <xdr:colOff>177800</xdr:colOff>
      <xdr:row>96</xdr:row>
      <xdr:rowOff>90767</xdr:rowOff>
    </xdr:to>
    <xdr:cxnSp macro="">
      <xdr:nvCxnSpPr>
        <xdr:cNvPr id="466" name="直線コネクタ 465"/>
        <xdr:cNvCxnSpPr/>
      </xdr:nvCxnSpPr>
      <xdr:spPr>
        <a:xfrm flipV="1">
          <a:off x="7861300" y="16527394"/>
          <a:ext cx="889000" cy="2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90767</xdr:rowOff>
    </xdr:from>
    <xdr:to>
      <xdr:col>41</xdr:col>
      <xdr:colOff>50800</xdr:colOff>
      <xdr:row>96</xdr:row>
      <xdr:rowOff>130470</xdr:rowOff>
    </xdr:to>
    <xdr:cxnSp macro="">
      <xdr:nvCxnSpPr>
        <xdr:cNvPr id="469" name="直線コネクタ 468"/>
        <xdr:cNvCxnSpPr/>
      </xdr:nvCxnSpPr>
      <xdr:spPr>
        <a:xfrm flipV="1">
          <a:off x="6972300" y="16549967"/>
          <a:ext cx="889000" cy="3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65734</xdr:rowOff>
    </xdr:from>
    <xdr:to>
      <xdr:col>55</xdr:col>
      <xdr:colOff>50800</xdr:colOff>
      <xdr:row>96</xdr:row>
      <xdr:rowOff>167334</xdr:rowOff>
    </xdr:to>
    <xdr:sp macro="" textlink="">
      <xdr:nvSpPr>
        <xdr:cNvPr id="479" name="楕円 478"/>
        <xdr:cNvSpPr/>
      </xdr:nvSpPr>
      <xdr:spPr>
        <a:xfrm>
          <a:off x="10426700" y="1652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88611</xdr:rowOff>
    </xdr:from>
    <xdr:ext cx="534377" cy="259045"/>
    <xdr:sp macro="" textlink="">
      <xdr:nvSpPr>
        <xdr:cNvPr id="480" name="土木費該当値テキスト"/>
        <xdr:cNvSpPr txBox="1"/>
      </xdr:nvSpPr>
      <xdr:spPr>
        <a:xfrm>
          <a:off x="10528300" y="1637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110375</xdr:rowOff>
    </xdr:from>
    <xdr:to>
      <xdr:col>50</xdr:col>
      <xdr:colOff>165100</xdr:colOff>
      <xdr:row>97</xdr:row>
      <xdr:rowOff>40525</xdr:rowOff>
    </xdr:to>
    <xdr:sp macro="" textlink="">
      <xdr:nvSpPr>
        <xdr:cNvPr id="481" name="楕円 480"/>
        <xdr:cNvSpPr/>
      </xdr:nvSpPr>
      <xdr:spPr>
        <a:xfrm>
          <a:off x="9588500" y="16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31652</xdr:rowOff>
    </xdr:from>
    <xdr:ext cx="534377" cy="259045"/>
    <xdr:sp macro="" textlink="">
      <xdr:nvSpPr>
        <xdr:cNvPr id="482" name="テキスト ボックス 481"/>
        <xdr:cNvSpPr txBox="1"/>
      </xdr:nvSpPr>
      <xdr:spPr>
        <a:xfrm>
          <a:off x="9372111" y="16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17394</xdr:rowOff>
    </xdr:from>
    <xdr:to>
      <xdr:col>46</xdr:col>
      <xdr:colOff>38100</xdr:colOff>
      <xdr:row>96</xdr:row>
      <xdr:rowOff>118994</xdr:rowOff>
    </xdr:to>
    <xdr:sp macro="" textlink="">
      <xdr:nvSpPr>
        <xdr:cNvPr id="483" name="楕円 482"/>
        <xdr:cNvSpPr/>
      </xdr:nvSpPr>
      <xdr:spPr>
        <a:xfrm>
          <a:off x="8699500" y="164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135521</xdr:rowOff>
    </xdr:from>
    <xdr:ext cx="534377" cy="259045"/>
    <xdr:sp macro="" textlink="">
      <xdr:nvSpPr>
        <xdr:cNvPr id="484" name="テキスト ボックス 483"/>
        <xdr:cNvSpPr txBox="1"/>
      </xdr:nvSpPr>
      <xdr:spPr>
        <a:xfrm>
          <a:off x="8483111" y="1625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39967</xdr:rowOff>
    </xdr:from>
    <xdr:to>
      <xdr:col>41</xdr:col>
      <xdr:colOff>101600</xdr:colOff>
      <xdr:row>96</xdr:row>
      <xdr:rowOff>141567</xdr:rowOff>
    </xdr:to>
    <xdr:sp macro="" textlink="">
      <xdr:nvSpPr>
        <xdr:cNvPr id="485" name="楕円 484"/>
        <xdr:cNvSpPr/>
      </xdr:nvSpPr>
      <xdr:spPr>
        <a:xfrm>
          <a:off x="7810500" y="164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158094</xdr:rowOff>
    </xdr:from>
    <xdr:ext cx="534377" cy="259045"/>
    <xdr:sp macro="" textlink="">
      <xdr:nvSpPr>
        <xdr:cNvPr id="486" name="テキスト ボックス 485"/>
        <xdr:cNvSpPr txBox="1"/>
      </xdr:nvSpPr>
      <xdr:spPr>
        <a:xfrm>
          <a:off x="7594111" y="1627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79670</xdr:rowOff>
    </xdr:from>
    <xdr:to>
      <xdr:col>36</xdr:col>
      <xdr:colOff>165100</xdr:colOff>
      <xdr:row>97</xdr:row>
      <xdr:rowOff>9820</xdr:rowOff>
    </xdr:to>
    <xdr:sp macro="" textlink="">
      <xdr:nvSpPr>
        <xdr:cNvPr id="487" name="楕円 486"/>
        <xdr:cNvSpPr/>
      </xdr:nvSpPr>
      <xdr:spPr>
        <a:xfrm>
          <a:off x="6921500" y="1653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26347</xdr:rowOff>
    </xdr:from>
    <xdr:ext cx="534377" cy="259045"/>
    <xdr:sp macro="" textlink="">
      <xdr:nvSpPr>
        <xdr:cNvPr id="488" name="テキスト ボックス 487"/>
        <xdr:cNvSpPr txBox="1"/>
      </xdr:nvSpPr>
      <xdr:spPr>
        <a:xfrm>
          <a:off x="6705111" y="1631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141339</xdr:rowOff>
    </xdr:from>
    <xdr:to>
      <xdr:col>85</xdr:col>
      <xdr:colOff>127000</xdr:colOff>
      <xdr:row>38</xdr:row>
      <xdr:rowOff>155111</xdr:rowOff>
    </xdr:to>
    <xdr:cxnSp macro="">
      <xdr:nvCxnSpPr>
        <xdr:cNvPr id="518" name="直線コネクタ 517"/>
        <xdr:cNvCxnSpPr/>
      </xdr:nvCxnSpPr>
      <xdr:spPr>
        <a:xfrm>
          <a:off x="15481300" y="6656439"/>
          <a:ext cx="838200" cy="1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141339</xdr:rowOff>
    </xdr:from>
    <xdr:to>
      <xdr:col>81</xdr:col>
      <xdr:colOff>50800</xdr:colOff>
      <xdr:row>38</xdr:row>
      <xdr:rowOff>161341</xdr:rowOff>
    </xdr:to>
    <xdr:cxnSp macro="">
      <xdr:nvCxnSpPr>
        <xdr:cNvPr id="521" name="直線コネクタ 520"/>
        <xdr:cNvCxnSpPr/>
      </xdr:nvCxnSpPr>
      <xdr:spPr>
        <a:xfrm flipV="1">
          <a:off x="14592300" y="6656439"/>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161341</xdr:rowOff>
    </xdr:from>
    <xdr:to>
      <xdr:col>76</xdr:col>
      <xdr:colOff>114300</xdr:colOff>
      <xdr:row>38</xdr:row>
      <xdr:rowOff>163779</xdr:rowOff>
    </xdr:to>
    <xdr:cxnSp macro="">
      <xdr:nvCxnSpPr>
        <xdr:cNvPr id="524" name="直線コネクタ 523"/>
        <xdr:cNvCxnSpPr/>
      </xdr:nvCxnSpPr>
      <xdr:spPr>
        <a:xfrm flipV="1">
          <a:off x="13703300" y="6676441"/>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79959</xdr:rowOff>
    </xdr:from>
    <xdr:to>
      <xdr:col>71</xdr:col>
      <xdr:colOff>177800</xdr:colOff>
      <xdr:row>38</xdr:row>
      <xdr:rowOff>163779</xdr:rowOff>
    </xdr:to>
    <xdr:cxnSp macro="">
      <xdr:nvCxnSpPr>
        <xdr:cNvPr id="527" name="直線コネクタ 526"/>
        <xdr:cNvCxnSpPr/>
      </xdr:nvCxnSpPr>
      <xdr:spPr>
        <a:xfrm>
          <a:off x="12814300" y="6595059"/>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104311</xdr:rowOff>
    </xdr:from>
    <xdr:to>
      <xdr:col>85</xdr:col>
      <xdr:colOff>177800</xdr:colOff>
      <xdr:row>39</xdr:row>
      <xdr:rowOff>34461</xdr:rowOff>
    </xdr:to>
    <xdr:sp macro="" textlink="">
      <xdr:nvSpPr>
        <xdr:cNvPr id="537" name="楕円 536"/>
        <xdr:cNvSpPr/>
      </xdr:nvSpPr>
      <xdr:spPr>
        <a:xfrm>
          <a:off x="16268700" y="661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19238</xdr:rowOff>
    </xdr:from>
    <xdr:ext cx="534377" cy="259045"/>
    <xdr:sp macro="" textlink="">
      <xdr:nvSpPr>
        <xdr:cNvPr id="538" name="消防費該当値テキスト"/>
        <xdr:cNvSpPr txBox="1"/>
      </xdr:nvSpPr>
      <xdr:spPr>
        <a:xfrm>
          <a:off x="16370300" y="653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90539</xdr:rowOff>
    </xdr:from>
    <xdr:to>
      <xdr:col>81</xdr:col>
      <xdr:colOff>101600</xdr:colOff>
      <xdr:row>39</xdr:row>
      <xdr:rowOff>20689</xdr:rowOff>
    </xdr:to>
    <xdr:sp macro="" textlink="">
      <xdr:nvSpPr>
        <xdr:cNvPr id="539" name="楕円 538"/>
        <xdr:cNvSpPr/>
      </xdr:nvSpPr>
      <xdr:spPr>
        <a:xfrm>
          <a:off x="15430500" y="660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11816</xdr:rowOff>
    </xdr:from>
    <xdr:ext cx="534377" cy="259045"/>
    <xdr:sp macro="" textlink="">
      <xdr:nvSpPr>
        <xdr:cNvPr id="540" name="テキスト ボックス 539"/>
        <xdr:cNvSpPr txBox="1"/>
      </xdr:nvSpPr>
      <xdr:spPr>
        <a:xfrm>
          <a:off x="15214111" y="66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110541</xdr:rowOff>
    </xdr:from>
    <xdr:to>
      <xdr:col>76</xdr:col>
      <xdr:colOff>165100</xdr:colOff>
      <xdr:row>39</xdr:row>
      <xdr:rowOff>40691</xdr:rowOff>
    </xdr:to>
    <xdr:sp macro="" textlink="">
      <xdr:nvSpPr>
        <xdr:cNvPr id="541" name="楕円 540"/>
        <xdr:cNvSpPr/>
      </xdr:nvSpPr>
      <xdr:spPr>
        <a:xfrm>
          <a:off x="14541500" y="66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31818</xdr:rowOff>
    </xdr:from>
    <xdr:ext cx="534377" cy="259045"/>
    <xdr:sp macro="" textlink="">
      <xdr:nvSpPr>
        <xdr:cNvPr id="542" name="テキスト ボックス 541"/>
        <xdr:cNvSpPr txBox="1"/>
      </xdr:nvSpPr>
      <xdr:spPr>
        <a:xfrm>
          <a:off x="14325111" y="67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112979</xdr:rowOff>
    </xdr:from>
    <xdr:to>
      <xdr:col>72</xdr:col>
      <xdr:colOff>38100</xdr:colOff>
      <xdr:row>39</xdr:row>
      <xdr:rowOff>43129</xdr:rowOff>
    </xdr:to>
    <xdr:sp macro="" textlink="">
      <xdr:nvSpPr>
        <xdr:cNvPr id="543" name="楕円 542"/>
        <xdr:cNvSpPr/>
      </xdr:nvSpPr>
      <xdr:spPr>
        <a:xfrm>
          <a:off x="13652500" y="662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34256</xdr:rowOff>
    </xdr:from>
    <xdr:ext cx="534377" cy="259045"/>
    <xdr:sp macro="" textlink="">
      <xdr:nvSpPr>
        <xdr:cNvPr id="544" name="テキスト ボックス 543"/>
        <xdr:cNvSpPr txBox="1"/>
      </xdr:nvSpPr>
      <xdr:spPr>
        <a:xfrm>
          <a:off x="13436111" y="67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29159</xdr:rowOff>
    </xdr:from>
    <xdr:to>
      <xdr:col>67</xdr:col>
      <xdr:colOff>101600</xdr:colOff>
      <xdr:row>38</xdr:row>
      <xdr:rowOff>130759</xdr:rowOff>
    </xdr:to>
    <xdr:sp macro="" textlink="">
      <xdr:nvSpPr>
        <xdr:cNvPr id="545" name="楕円 544"/>
        <xdr:cNvSpPr/>
      </xdr:nvSpPr>
      <xdr:spPr>
        <a:xfrm>
          <a:off x="12763500" y="654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121886</xdr:rowOff>
    </xdr:from>
    <xdr:ext cx="534377" cy="259045"/>
    <xdr:sp macro="" textlink="">
      <xdr:nvSpPr>
        <xdr:cNvPr id="546" name="テキスト ボックス 545"/>
        <xdr:cNvSpPr txBox="1"/>
      </xdr:nvSpPr>
      <xdr:spPr>
        <a:xfrm>
          <a:off x="12547111" y="663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65074</xdr:rowOff>
    </xdr:from>
    <xdr:to>
      <xdr:col>85</xdr:col>
      <xdr:colOff>127000</xdr:colOff>
      <xdr:row>58</xdr:row>
      <xdr:rowOff>71406</xdr:rowOff>
    </xdr:to>
    <xdr:cxnSp macro="">
      <xdr:nvCxnSpPr>
        <xdr:cNvPr id="575" name="直線コネクタ 574"/>
        <xdr:cNvCxnSpPr/>
      </xdr:nvCxnSpPr>
      <xdr:spPr>
        <a:xfrm>
          <a:off x="15481300" y="9666274"/>
          <a:ext cx="838200" cy="34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65074</xdr:rowOff>
    </xdr:from>
    <xdr:to>
      <xdr:col>81</xdr:col>
      <xdr:colOff>50800</xdr:colOff>
      <xdr:row>57</xdr:row>
      <xdr:rowOff>8112</xdr:rowOff>
    </xdr:to>
    <xdr:cxnSp macro="">
      <xdr:nvCxnSpPr>
        <xdr:cNvPr id="578" name="直線コネクタ 577"/>
        <xdr:cNvCxnSpPr/>
      </xdr:nvCxnSpPr>
      <xdr:spPr>
        <a:xfrm flipV="1">
          <a:off x="14592300" y="9666274"/>
          <a:ext cx="889000" cy="1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8112</xdr:rowOff>
    </xdr:from>
    <xdr:to>
      <xdr:col>76</xdr:col>
      <xdr:colOff>114300</xdr:colOff>
      <xdr:row>57</xdr:row>
      <xdr:rowOff>135561</xdr:rowOff>
    </xdr:to>
    <xdr:cxnSp macro="">
      <xdr:nvCxnSpPr>
        <xdr:cNvPr id="581" name="直線コネクタ 580"/>
        <xdr:cNvCxnSpPr/>
      </xdr:nvCxnSpPr>
      <xdr:spPr>
        <a:xfrm flipV="1">
          <a:off x="13703300" y="9780762"/>
          <a:ext cx="889000" cy="12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3" name="テキスト ボックス 582"/>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135561</xdr:rowOff>
    </xdr:from>
    <xdr:to>
      <xdr:col>71</xdr:col>
      <xdr:colOff>177800</xdr:colOff>
      <xdr:row>57</xdr:row>
      <xdr:rowOff>165787</xdr:rowOff>
    </xdr:to>
    <xdr:cxnSp macro="">
      <xdr:nvCxnSpPr>
        <xdr:cNvPr id="584" name="直線コネクタ 583"/>
        <xdr:cNvCxnSpPr/>
      </xdr:nvCxnSpPr>
      <xdr:spPr>
        <a:xfrm flipV="1">
          <a:off x="12814300" y="9908211"/>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6" name="テキスト ボックス 585"/>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88" name="テキスト ボックス 587"/>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20606</xdr:rowOff>
    </xdr:from>
    <xdr:to>
      <xdr:col>85</xdr:col>
      <xdr:colOff>177800</xdr:colOff>
      <xdr:row>58</xdr:row>
      <xdr:rowOff>122206</xdr:rowOff>
    </xdr:to>
    <xdr:sp macro="" textlink="">
      <xdr:nvSpPr>
        <xdr:cNvPr id="594" name="楕円 593"/>
        <xdr:cNvSpPr/>
      </xdr:nvSpPr>
      <xdr:spPr>
        <a:xfrm>
          <a:off x="16268700" y="99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118736</xdr:rowOff>
    </xdr:from>
    <xdr:ext cx="534377" cy="259045"/>
    <xdr:sp macro="" textlink="">
      <xdr:nvSpPr>
        <xdr:cNvPr id="595" name="教育費該当値テキスト"/>
        <xdr:cNvSpPr txBox="1"/>
      </xdr:nvSpPr>
      <xdr:spPr>
        <a:xfrm>
          <a:off x="16370300" y="98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14274</xdr:rowOff>
    </xdr:from>
    <xdr:to>
      <xdr:col>81</xdr:col>
      <xdr:colOff>101600</xdr:colOff>
      <xdr:row>56</xdr:row>
      <xdr:rowOff>115874</xdr:rowOff>
    </xdr:to>
    <xdr:sp macro="" textlink="">
      <xdr:nvSpPr>
        <xdr:cNvPr id="596" name="楕円 595"/>
        <xdr:cNvSpPr/>
      </xdr:nvSpPr>
      <xdr:spPr>
        <a:xfrm>
          <a:off x="15430500" y="96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132401</xdr:rowOff>
    </xdr:from>
    <xdr:ext cx="599010" cy="259045"/>
    <xdr:sp macro="" textlink="">
      <xdr:nvSpPr>
        <xdr:cNvPr id="597" name="テキスト ボックス 596"/>
        <xdr:cNvSpPr txBox="1"/>
      </xdr:nvSpPr>
      <xdr:spPr>
        <a:xfrm>
          <a:off x="15181795" y="939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128762</xdr:rowOff>
    </xdr:from>
    <xdr:to>
      <xdr:col>76</xdr:col>
      <xdr:colOff>165100</xdr:colOff>
      <xdr:row>57</xdr:row>
      <xdr:rowOff>58912</xdr:rowOff>
    </xdr:to>
    <xdr:sp macro="" textlink="">
      <xdr:nvSpPr>
        <xdr:cNvPr id="598" name="楕円 597"/>
        <xdr:cNvSpPr/>
      </xdr:nvSpPr>
      <xdr:spPr>
        <a:xfrm>
          <a:off x="14541500" y="972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75439</xdr:rowOff>
    </xdr:from>
    <xdr:ext cx="599010" cy="259045"/>
    <xdr:sp macro="" textlink="">
      <xdr:nvSpPr>
        <xdr:cNvPr id="599" name="テキスト ボックス 598"/>
        <xdr:cNvSpPr txBox="1"/>
      </xdr:nvSpPr>
      <xdr:spPr>
        <a:xfrm>
          <a:off x="14292795" y="950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84761</xdr:rowOff>
    </xdr:from>
    <xdr:to>
      <xdr:col>72</xdr:col>
      <xdr:colOff>38100</xdr:colOff>
      <xdr:row>58</xdr:row>
      <xdr:rowOff>14911</xdr:rowOff>
    </xdr:to>
    <xdr:sp macro="" textlink="">
      <xdr:nvSpPr>
        <xdr:cNvPr id="600" name="楕円 599"/>
        <xdr:cNvSpPr/>
      </xdr:nvSpPr>
      <xdr:spPr>
        <a:xfrm>
          <a:off x="13652500" y="98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31438</xdr:rowOff>
    </xdr:from>
    <xdr:ext cx="599010" cy="259045"/>
    <xdr:sp macro="" textlink="">
      <xdr:nvSpPr>
        <xdr:cNvPr id="601" name="テキスト ボックス 600"/>
        <xdr:cNvSpPr txBox="1"/>
      </xdr:nvSpPr>
      <xdr:spPr>
        <a:xfrm>
          <a:off x="13403795" y="963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114987</xdr:rowOff>
    </xdr:from>
    <xdr:to>
      <xdr:col>67</xdr:col>
      <xdr:colOff>101600</xdr:colOff>
      <xdr:row>58</xdr:row>
      <xdr:rowOff>45137</xdr:rowOff>
    </xdr:to>
    <xdr:sp macro="" textlink="">
      <xdr:nvSpPr>
        <xdr:cNvPr id="602" name="楕円 601"/>
        <xdr:cNvSpPr/>
      </xdr:nvSpPr>
      <xdr:spPr>
        <a:xfrm>
          <a:off x="12763500" y="988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61664</xdr:rowOff>
    </xdr:from>
    <xdr:ext cx="599010" cy="259045"/>
    <xdr:sp macro="" textlink="">
      <xdr:nvSpPr>
        <xdr:cNvPr id="603" name="テキスト ボックス 602"/>
        <xdr:cNvSpPr txBox="1"/>
      </xdr:nvSpPr>
      <xdr:spPr>
        <a:xfrm>
          <a:off x="12514795" y="966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162920</xdr:rowOff>
    </xdr:from>
    <xdr:to>
      <xdr:col>85</xdr:col>
      <xdr:colOff>127000</xdr:colOff>
      <xdr:row>77</xdr:row>
      <xdr:rowOff>169281</xdr:rowOff>
    </xdr:to>
    <xdr:cxnSp macro="">
      <xdr:nvCxnSpPr>
        <xdr:cNvPr id="628" name="直線コネクタ 627"/>
        <xdr:cNvCxnSpPr/>
      </xdr:nvCxnSpPr>
      <xdr:spPr>
        <a:xfrm flipV="1">
          <a:off x="15481300" y="13364570"/>
          <a:ext cx="838200" cy="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93530</xdr:rowOff>
    </xdr:from>
    <xdr:ext cx="469744" cy="259045"/>
    <xdr:sp macro="" textlink="">
      <xdr:nvSpPr>
        <xdr:cNvPr id="629" name="災害復旧費平均値テキスト"/>
        <xdr:cNvSpPr txBox="1"/>
      </xdr:nvSpPr>
      <xdr:spPr>
        <a:xfrm>
          <a:off x="16370300" y="1329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169281</xdr:rowOff>
    </xdr:from>
    <xdr:to>
      <xdr:col>81</xdr:col>
      <xdr:colOff>50800</xdr:colOff>
      <xdr:row>78</xdr:row>
      <xdr:rowOff>4277</xdr:rowOff>
    </xdr:to>
    <xdr:cxnSp macro="">
      <xdr:nvCxnSpPr>
        <xdr:cNvPr id="631" name="直線コネクタ 630"/>
        <xdr:cNvCxnSpPr/>
      </xdr:nvCxnSpPr>
      <xdr:spPr>
        <a:xfrm flipV="1">
          <a:off x="14592300" y="13370931"/>
          <a:ext cx="8890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155279</xdr:rowOff>
    </xdr:from>
    <xdr:to>
      <xdr:col>76</xdr:col>
      <xdr:colOff>114300</xdr:colOff>
      <xdr:row>78</xdr:row>
      <xdr:rowOff>4277</xdr:rowOff>
    </xdr:to>
    <xdr:cxnSp macro="">
      <xdr:nvCxnSpPr>
        <xdr:cNvPr id="634" name="直線コネクタ 633"/>
        <xdr:cNvCxnSpPr/>
      </xdr:nvCxnSpPr>
      <xdr:spPr>
        <a:xfrm>
          <a:off x="13703300" y="13356929"/>
          <a:ext cx="889000" cy="2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70383</xdr:rowOff>
    </xdr:from>
    <xdr:to>
      <xdr:col>71</xdr:col>
      <xdr:colOff>177800</xdr:colOff>
      <xdr:row>77</xdr:row>
      <xdr:rowOff>155279</xdr:rowOff>
    </xdr:to>
    <xdr:cxnSp macro="">
      <xdr:nvCxnSpPr>
        <xdr:cNvPr id="637" name="直線コネクタ 636"/>
        <xdr:cNvCxnSpPr/>
      </xdr:nvCxnSpPr>
      <xdr:spPr>
        <a:xfrm>
          <a:off x="12814300" y="13272033"/>
          <a:ext cx="889000" cy="8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1" name="テキスト ボックス 640"/>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112120</xdr:rowOff>
    </xdr:from>
    <xdr:to>
      <xdr:col>85</xdr:col>
      <xdr:colOff>177800</xdr:colOff>
      <xdr:row>78</xdr:row>
      <xdr:rowOff>42270</xdr:rowOff>
    </xdr:to>
    <xdr:sp macro="" textlink="">
      <xdr:nvSpPr>
        <xdr:cNvPr id="647" name="楕円 646"/>
        <xdr:cNvSpPr/>
      </xdr:nvSpPr>
      <xdr:spPr>
        <a:xfrm>
          <a:off x="16268700" y="1331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71497</xdr:rowOff>
    </xdr:from>
    <xdr:ext cx="469744" cy="259045"/>
    <xdr:sp macro="" textlink="">
      <xdr:nvSpPr>
        <xdr:cNvPr id="648" name="災害復旧費該当値テキスト"/>
        <xdr:cNvSpPr txBox="1"/>
      </xdr:nvSpPr>
      <xdr:spPr>
        <a:xfrm>
          <a:off x="16370300" y="131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118481</xdr:rowOff>
    </xdr:from>
    <xdr:to>
      <xdr:col>81</xdr:col>
      <xdr:colOff>101600</xdr:colOff>
      <xdr:row>78</xdr:row>
      <xdr:rowOff>48631</xdr:rowOff>
    </xdr:to>
    <xdr:sp macro="" textlink="">
      <xdr:nvSpPr>
        <xdr:cNvPr id="649" name="楕円 648"/>
        <xdr:cNvSpPr/>
      </xdr:nvSpPr>
      <xdr:spPr>
        <a:xfrm>
          <a:off x="15430500" y="1332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39758</xdr:rowOff>
    </xdr:from>
    <xdr:ext cx="469744" cy="259045"/>
    <xdr:sp macro="" textlink="">
      <xdr:nvSpPr>
        <xdr:cNvPr id="650" name="テキスト ボックス 649"/>
        <xdr:cNvSpPr txBox="1"/>
      </xdr:nvSpPr>
      <xdr:spPr>
        <a:xfrm>
          <a:off x="15246428" y="134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124927</xdr:rowOff>
    </xdr:from>
    <xdr:to>
      <xdr:col>76</xdr:col>
      <xdr:colOff>165100</xdr:colOff>
      <xdr:row>78</xdr:row>
      <xdr:rowOff>55077</xdr:rowOff>
    </xdr:to>
    <xdr:sp macro="" textlink="">
      <xdr:nvSpPr>
        <xdr:cNvPr id="651" name="楕円 650"/>
        <xdr:cNvSpPr/>
      </xdr:nvSpPr>
      <xdr:spPr>
        <a:xfrm>
          <a:off x="14541500" y="1332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46204</xdr:rowOff>
    </xdr:from>
    <xdr:ext cx="469744" cy="259045"/>
    <xdr:sp macro="" textlink="">
      <xdr:nvSpPr>
        <xdr:cNvPr id="652" name="テキスト ボックス 651"/>
        <xdr:cNvSpPr txBox="1"/>
      </xdr:nvSpPr>
      <xdr:spPr>
        <a:xfrm>
          <a:off x="14357428" y="1341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104479</xdr:rowOff>
    </xdr:from>
    <xdr:to>
      <xdr:col>72</xdr:col>
      <xdr:colOff>38100</xdr:colOff>
      <xdr:row>78</xdr:row>
      <xdr:rowOff>34629</xdr:rowOff>
    </xdr:to>
    <xdr:sp macro="" textlink="">
      <xdr:nvSpPr>
        <xdr:cNvPr id="653" name="楕円 652"/>
        <xdr:cNvSpPr/>
      </xdr:nvSpPr>
      <xdr:spPr>
        <a:xfrm>
          <a:off x="13652500" y="1330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25756</xdr:rowOff>
    </xdr:from>
    <xdr:ext cx="469744" cy="259045"/>
    <xdr:sp macro="" textlink="">
      <xdr:nvSpPr>
        <xdr:cNvPr id="654" name="テキスト ボックス 653"/>
        <xdr:cNvSpPr txBox="1"/>
      </xdr:nvSpPr>
      <xdr:spPr>
        <a:xfrm>
          <a:off x="13468428" y="1339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19583</xdr:rowOff>
    </xdr:from>
    <xdr:to>
      <xdr:col>67</xdr:col>
      <xdr:colOff>101600</xdr:colOff>
      <xdr:row>77</xdr:row>
      <xdr:rowOff>121183</xdr:rowOff>
    </xdr:to>
    <xdr:sp macro="" textlink="">
      <xdr:nvSpPr>
        <xdr:cNvPr id="655" name="楕円 654"/>
        <xdr:cNvSpPr/>
      </xdr:nvSpPr>
      <xdr:spPr>
        <a:xfrm>
          <a:off x="12763500" y="1322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137710</xdr:rowOff>
    </xdr:from>
    <xdr:ext cx="534377" cy="259045"/>
    <xdr:sp macro="" textlink="">
      <xdr:nvSpPr>
        <xdr:cNvPr id="656" name="テキスト ボックス 655"/>
        <xdr:cNvSpPr txBox="1"/>
      </xdr:nvSpPr>
      <xdr:spPr>
        <a:xfrm>
          <a:off x="12547111" y="1299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125178</xdr:rowOff>
    </xdr:from>
    <xdr:to>
      <xdr:col>85</xdr:col>
      <xdr:colOff>126364</xdr:colOff>
      <xdr:row>99</xdr:row>
      <xdr:rowOff>148234</xdr:rowOff>
    </xdr:to>
    <xdr:cxnSp macro="">
      <xdr:nvCxnSpPr>
        <xdr:cNvPr id="683" name="直線コネクタ 682"/>
        <xdr:cNvCxnSpPr/>
      </xdr:nvCxnSpPr>
      <xdr:spPr>
        <a:xfrm flipV="1">
          <a:off x="16317595" y="15727128"/>
          <a:ext cx="1269" cy="1394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152061</xdr:rowOff>
    </xdr:from>
    <xdr:ext cx="534377" cy="259045"/>
    <xdr:sp macro="" textlink="">
      <xdr:nvSpPr>
        <xdr:cNvPr id="684" name="公債費最小値テキスト"/>
        <xdr:cNvSpPr txBox="1"/>
      </xdr:nvSpPr>
      <xdr:spPr>
        <a:xfrm>
          <a:off x="16370300" y="1712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148234</xdr:rowOff>
    </xdr:from>
    <xdr:to>
      <xdr:col>86</xdr:col>
      <xdr:colOff>25400</xdr:colOff>
      <xdr:row>99</xdr:row>
      <xdr:rowOff>148234</xdr:rowOff>
    </xdr:to>
    <xdr:cxnSp macro="">
      <xdr:nvCxnSpPr>
        <xdr:cNvPr id="685" name="直線コネクタ 684"/>
        <xdr:cNvCxnSpPr/>
      </xdr:nvCxnSpPr>
      <xdr:spPr>
        <a:xfrm>
          <a:off x="16230600" y="17121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71855</xdr:rowOff>
    </xdr:from>
    <xdr:ext cx="599010" cy="259045"/>
    <xdr:sp macro="" textlink="">
      <xdr:nvSpPr>
        <xdr:cNvPr id="686" name="公債費最大値テキスト"/>
        <xdr:cNvSpPr txBox="1"/>
      </xdr:nvSpPr>
      <xdr:spPr>
        <a:xfrm>
          <a:off x="16370300" y="1550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125178</xdr:rowOff>
    </xdr:from>
    <xdr:to>
      <xdr:col>86</xdr:col>
      <xdr:colOff>25400</xdr:colOff>
      <xdr:row>91</xdr:row>
      <xdr:rowOff>125178</xdr:rowOff>
    </xdr:to>
    <xdr:cxnSp macro="">
      <xdr:nvCxnSpPr>
        <xdr:cNvPr id="687" name="直線コネクタ 686"/>
        <xdr:cNvCxnSpPr/>
      </xdr:nvCxnSpPr>
      <xdr:spPr>
        <a:xfrm>
          <a:off x="16230600" y="1572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41413</xdr:rowOff>
    </xdr:from>
    <xdr:to>
      <xdr:col>85</xdr:col>
      <xdr:colOff>127000</xdr:colOff>
      <xdr:row>92</xdr:row>
      <xdr:rowOff>84390</xdr:rowOff>
    </xdr:to>
    <xdr:cxnSp macro="">
      <xdr:nvCxnSpPr>
        <xdr:cNvPr id="688" name="直線コネクタ 687"/>
        <xdr:cNvCxnSpPr/>
      </xdr:nvCxnSpPr>
      <xdr:spPr>
        <a:xfrm flipV="1">
          <a:off x="15481300" y="15814813"/>
          <a:ext cx="8382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16936</xdr:rowOff>
    </xdr:from>
    <xdr:ext cx="534377" cy="259045"/>
    <xdr:sp macro="" textlink="">
      <xdr:nvSpPr>
        <xdr:cNvPr id="689" name="公債費平均値テキスト"/>
        <xdr:cNvSpPr txBox="1"/>
      </xdr:nvSpPr>
      <xdr:spPr>
        <a:xfrm>
          <a:off x="16370300" y="1664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38509</xdr:rowOff>
    </xdr:from>
    <xdr:to>
      <xdr:col>85</xdr:col>
      <xdr:colOff>177800</xdr:colOff>
      <xdr:row>97</xdr:row>
      <xdr:rowOff>140109</xdr:rowOff>
    </xdr:to>
    <xdr:sp macro="" textlink="">
      <xdr:nvSpPr>
        <xdr:cNvPr id="690" name="フローチャート: 判断 689"/>
        <xdr:cNvSpPr/>
      </xdr:nvSpPr>
      <xdr:spPr>
        <a:xfrm>
          <a:off x="16268700" y="1666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84390</xdr:rowOff>
    </xdr:from>
    <xdr:to>
      <xdr:col>81</xdr:col>
      <xdr:colOff>50800</xdr:colOff>
      <xdr:row>92</xdr:row>
      <xdr:rowOff>106118</xdr:rowOff>
    </xdr:to>
    <xdr:cxnSp macro="">
      <xdr:nvCxnSpPr>
        <xdr:cNvPr id="691" name="直線コネクタ 690"/>
        <xdr:cNvCxnSpPr/>
      </xdr:nvCxnSpPr>
      <xdr:spPr>
        <a:xfrm flipV="1">
          <a:off x="14592300" y="15857790"/>
          <a:ext cx="889000" cy="2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157099</xdr:rowOff>
    </xdr:from>
    <xdr:to>
      <xdr:col>81</xdr:col>
      <xdr:colOff>101600</xdr:colOff>
      <xdr:row>97</xdr:row>
      <xdr:rowOff>87249</xdr:rowOff>
    </xdr:to>
    <xdr:sp macro="" textlink="">
      <xdr:nvSpPr>
        <xdr:cNvPr id="692" name="フローチャート: 判断 691"/>
        <xdr:cNvSpPr/>
      </xdr:nvSpPr>
      <xdr:spPr>
        <a:xfrm>
          <a:off x="15430500" y="1661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78376</xdr:rowOff>
    </xdr:from>
    <xdr:ext cx="534377" cy="259045"/>
    <xdr:sp macro="" textlink="">
      <xdr:nvSpPr>
        <xdr:cNvPr id="693" name="テキスト ボックス 692"/>
        <xdr:cNvSpPr txBox="1"/>
      </xdr:nvSpPr>
      <xdr:spPr>
        <a:xfrm>
          <a:off x="15214111" y="1670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8418</xdr:rowOff>
    </xdr:from>
    <xdr:to>
      <xdr:col>76</xdr:col>
      <xdr:colOff>114300</xdr:colOff>
      <xdr:row>92</xdr:row>
      <xdr:rowOff>106118</xdr:rowOff>
    </xdr:to>
    <xdr:cxnSp macro="">
      <xdr:nvCxnSpPr>
        <xdr:cNvPr id="694" name="直線コネクタ 693"/>
        <xdr:cNvCxnSpPr/>
      </xdr:nvCxnSpPr>
      <xdr:spPr>
        <a:xfrm>
          <a:off x="13703300" y="15610368"/>
          <a:ext cx="889000" cy="26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3045</xdr:rowOff>
    </xdr:from>
    <xdr:to>
      <xdr:col>76</xdr:col>
      <xdr:colOff>165100</xdr:colOff>
      <xdr:row>97</xdr:row>
      <xdr:rowOff>104645</xdr:rowOff>
    </xdr:to>
    <xdr:sp macro="" textlink="">
      <xdr:nvSpPr>
        <xdr:cNvPr id="695" name="フローチャート: 判断 694"/>
        <xdr:cNvSpPr/>
      </xdr:nvSpPr>
      <xdr:spPr>
        <a:xfrm>
          <a:off x="14541500" y="1663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95772</xdr:rowOff>
    </xdr:from>
    <xdr:ext cx="534377" cy="259045"/>
    <xdr:sp macro="" textlink="">
      <xdr:nvSpPr>
        <xdr:cNvPr id="696" name="テキスト ボックス 695"/>
        <xdr:cNvSpPr txBox="1"/>
      </xdr:nvSpPr>
      <xdr:spPr>
        <a:xfrm>
          <a:off x="14325111" y="1672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8418</xdr:rowOff>
    </xdr:from>
    <xdr:to>
      <xdr:col>71</xdr:col>
      <xdr:colOff>177800</xdr:colOff>
      <xdr:row>95</xdr:row>
      <xdr:rowOff>136630</xdr:rowOff>
    </xdr:to>
    <xdr:cxnSp macro="">
      <xdr:nvCxnSpPr>
        <xdr:cNvPr id="697" name="直線コネクタ 696"/>
        <xdr:cNvCxnSpPr/>
      </xdr:nvCxnSpPr>
      <xdr:spPr>
        <a:xfrm flipV="1">
          <a:off x="12814300" y="15610368"/>
          <a:ext cx="889000" cy="81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28897</xdr:rowOff>
    </xdr:from>
    <xdr:to>
      <xdr:col>72</xdr:col>
      <xdr:colOff>38100</xdr:colOff>
      <xdr:row>97</xdr:row>
      <xdr:rowOff>130497</xdr:rowOff>
    </xdr:to>
    <xdr:sp macro="" textlink="">
      <xdr:nvSpPr>
        <xdr:cNvPr id="698" name="フローチャート: 判断 697"/>
        <xdr:cNvSpPr/>
      </xdr:nvSpPr>
      <xdr:spPr>
        <a:xfrm>
          <a:off x="13652500" y="1665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121624</xdr:rowOff>
    </xdr:from>
    <xdr:ext cx="534377" cy="259045"/>
    <xdr:sp macro="" textlink="">
      <xdr:nvSpPr>
        <xdr:cNvPr id="699" name="テキスト ボックス 698"/>
        <xdr:cNvSpPr txBox="1"/>
      </xdr:nvSpPr>
      <xdr:spPr>
        <a:xfrm>
          <a:off x="13436111" y="1675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80060</xdr:rowOff>
    </xdr:from>
    <xdr:to>
      <xdr:col>67</xdr:col>
      <xdr:colOff>101600</xdr:colOff>
      <xdr:row>98</xdr:row>
      <xdr:rowOff>10210</xdr:rowOff>
    </xdr:to>
    <xdr:sp macro="" textlink="">
      <xdr:nvSpPr>
        <xdr:cNvPr id="700" name="フローチャート: 判断 699"/>
        <xdr:cNvSpPr/>
      </xdr:nvSpPr>
      <xdr:spPr>
        <a:xfrm>
          <a:off x="12763500" y="1671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1337</xdr:rowOff>
    </xdr:from>
    <xdr:ext cx="534377" cy="259045"/>
    <xdr:sp macro="" textlink="">
      <xdr:nvSpPr>
        <xdr:cNvPr id="701" name="テキスト ボックス 700"/>
        <xdr:cNvSpPr txBox="1"/>
      </xdr:nvSpPr>
      <xdr:spPr>
        <a:xfrm>
          <a:off x="12547111" y="168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162063</xdr:rowOff>
    </xdr:from>
    <xdr:to>
      <xdr:col>85</xdr:col>
      <xdr:colOff>177800</xdr:colOff>
      <xdr:row>92</xdr:row>
      <xdr:rowOff>92213</xdr:rowOff>
    </xdr:to>
    <xdr:sp macro="" textlink="">
      <xdr:nvSpPr>
        <xdr:cNvPr id="707" name="楕円 706"/>
        <xdr:cNvSpPr/>
      </xdr:nvSpPr>
      <xdr:spPr>
        <a:xfrm>
          <a:off x="16268700" y="1576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76990</xdr:rowOff>
    </xdr:from>
    <xdr:ext cx="599010" cy="259045"/>
    <xdr:sp macro="" textlink="">
      <xdr:nvSpPr>
        <xdr:cNvPr id="708" name="公債費該当値テキスト"/>
        <xdr:cNvSpPr txBox="1"/>
      </xdr:nvSpPr>
      <xdr:spPr>
        <a:xfrm>
          <a:off x="16370300" y="1567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33590</xdr:rowOff>
    </xdr:from>
    <xdr:to>
      <xdr:col>81</xdr:col>
      <xdr:colOff>101600</xdr:colOff>
      <xdr:row>92</xdr:row>
      <xdr:rowOff>135190</xdr:rowOff>
    </xdr:to>
    <xdr:sp macro="" textlink="">
      <xdr:nvSpPr>
        <xdr:cNvPr id="709" name="楕円 708"/>
        <xdr:cNvSpPr/>
      </xdr:nvSpPr>
      <xdr:spPr>
        <a:xfrm>
          <a:off x="15430500" y="158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151717</xdr:rowOff>
    </xdr:from>
    <xdr:ext cx="599010" cy="259045"/>
    <xdr:sp macro="" textlink="">
      <xdr:nvSpPr>
        <xdr:cNvPr id="710" name="テキスト ボックス 709"/>
        <xdr:cNvSpPr txBox="1"/>
      </xdr:nvSpPr>
      <xdr:spPr>
        <a:xfrm>
          <a:off x="15181795" y="1558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55318</xdr:rowOff>
    </xdr:from>
    <xdr:to>
      <xdr:col>76</xdr:col>
      <xdr:colOff>165100</xdr:colOff>
      <xdr:row>92</xdr:row>
      <xdr:rowOff>156918</xdr:rowOff>
    </xdr:to>
    <xdr:sp macro="" textlink="">
      <xdr:nvSpPr>
        <xdr:cNvPr id="711" name="楕円 710"/>
        <xdr:cNvSpPr/>
      </xdr:nvSpPr>
      <xdr:spPr>
        <a:xfrm>
          <a:off x="14541500" y="158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1995</xdr:rowOff>
    </xdr:from>
    <xdr:ext cx="599010" cy="259045"/>
    <xdr:sp macro="" textlink="">
      <xdr:nvSpPr>
        <xdr:cNvPr id="712" name="テキスト ボックス 711"/>
        <xdr:cNvSpPr txBox="1"/>
      </xdr:nvSpPr>
      <xdr:spPr>
        <a:xfrm>
          <a:off x="14292795" y="1560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129068</xdr:rowOff>
    </xdr:from>
    <xdr:to>
      <xdr:col>72</xdr:col>
      <xdr:colOff>38100</xdr:colOff>
      <xdr:row>91</xdr:row>
      <xdr:rowOff>59218</xdr:rowOff>
    </xdr:to>
    <xdr:sp macro="" textlink="">
      <xdr:nvSpPr>
        <xdr:cNvPr id="713" name="楕円 712"/>
        <xdr:cNvSpPr/>
      </xdr:nvSpPr>
      <xdr:spPr>
        <a:xfrm>
          <a:off x="13652500" y="155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75745</xdr:rowOff>
    </xdr:from>
    <xdr:ext cx="599010" cy="259045"/>
    <xdr:sp macro="" textlink="">
      <xdr:nvSpPr>
        <xdr:cNvPr id="714" name="テキスト ボックス 713"/>
        <xdr:cNvSpPr txBox="1"/>
      </xdr:nvSpPr>
      <xdr:spPr>
        <a:xfrm>
          <a:off x="13403795" y="153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85830</xdr:rowOff>
    </xdr:from>
    <xdr:to>
      <xdr:col>67</xdr:col>
      <xdr:colOff>101600</xdr:colOff>
      <xdr:row>96</xdr:row>
      <xdr:rowOff>15980</xdr:rowOff>
    </xdr:to>
    <xdr:sp macro="" textlink="">
      <xdr:nvSpPr>
        <xdr:cNvPr id="715" name="楕円 714"/>
        <xdr:cNvSpPr/>
      </xdr:nvSpPr>
      <xdr:spPr>
        <a:xfrm>
          <a:off x="12763500" y="163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32507</xdr:rowOff>
    </xdr:from>
    <xdr:ext cx="534377" cy="259045"/>
    <xdr:sp macro="" textlink="">
      <xdr:nvSpPr>
        <xdr:cNvPr id="716" name="テキスト ボックス 715"/>
        <xdr:cNvSpPr txBox="1"/>
      </xdr:nvSpPr>
      <xdr:spPr>
        <a:xfrm>
          <a:off x="12547111" y="1614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増加要因</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多世代交流拠点事業など大規模事業の実施による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三保会館及び西幸会館整備事業による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定期償還および繰上償還による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減少要因</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義務教育学校事業の終了による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増加要因であった多世代交流拠点事業や三保・西幸会館整備事業は一部の繰越事業を残し令和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年度中に完成する。たださい、本事業に伴う公債費の増加が見込まれるため、繰上償還等により将来負担を抑制に努める。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多世代交流拠点整備事業など大規模事業に伴い、財政調整基金の減少を見込んでいたが、その他の特目基金や補助金、起債を活用することによって、減少には至っていない。</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ただし、今後</a:t>
          </a:r>
          <a:r>
            <a:rPr lang="ja-JP" altLang="ja-JP" sz="1100" b="0" i="0" baseline="0">
              <a:solidFill>
                <a:schemeClr val="dk1"/>
              </a:solidFill>
              <a:effectLst/>
              <a:latin typeface="+mn-lt"/>
              <a:ea typeface="+mn-ea"/>
              <a:cs typeface="+mn-cs"/>
            </a:rPr>
            <a:t>公共施設等の老朽化対策</a:t>
          </a:r>
          <a:r>
            <a:rPr lang="ja-JP" altLang="en-US" sz="1100" b="0" i="0" baseline="0">
              <a:solidFill>
                <a:schemeClr val="dk1"/>
              </a:solidFill>
              <a:effectLst/>
              <a:latin typeface="+mn-lt"/>
              <a:ea typeface="+mn-ea"/>
              <a:cs typeface="+mn-cs"/>
            </a:rPr>
            <a:t>や公債費などの</a:t>
          </a:r>
          <a:r>
            <a:rPr lang="ja-JP" altLang="ja-JP" sz="1100" b="0" i="0" baseline="0">
              <a:solidFill>
                <a:schemeClr val="dk1"/>
              </a:solidFill>
              <a:effectLst/>
              <a:latin typeface="+mn-lt"/>
              <a:ea typeface="+mn-ea"/>
              <a:cs typeface="+mn-cs"/>
            </a:rPr>
            <a:t>経費の増大が見込まれるため、減少</a:t>
          </a:r>
          <a:r>
            <a:rPr lang="ja-JP" altLang="en-US" sz="1100" b="0" i="0" baseline="0">
              <a:solidFill>
                <a:schemeClr val="dk1"/>
              </a:solidFill>
              <a:effectLst/>
              <a:latin typeface="+mn-lt"/>
              <a:ea typeface="+mn-ea"/>
              <a:cs typeface="+mn-cs"/>
            </a:rPr>
            <a:t>する可能性がある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実質収支額・実質単年度収支については、次年度以降も引き続き行財政改革によるコスト削減に努め、黒字となるよう財政の健全化を図る。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住宅新築資金等貸付事業特別会計で赤字が生じているが、それ以外のすべての会計が黒字を計上しており、連結実質赤字は生じていない。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住宅新築資金等貸付事業特別会計については、貸付金元利収入不足による前年度繰上充用が継続している。このため少しでも赤字額の減少を目指して収納体制のさらなる強化を図る必要がある。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一般会計については、大幅な税収増加の見込みがない中、</a:t>
          </a:r>
          <a:r>
            <a:rPr lang="ja-JP" altLang="en-US" sz="1100" b="0" i="0" baseline="0">
              <a:solidFill>
                <a:schemeClr val="dk1"/>
              </a:solidFill>
              <a:effectLst/>
              <a:latin typeface="+mn-lt"/>
              <a:ea typeface="+mn-ea"/>
              <a:cs typeface="+mn-cs"/>
            </a:rPr>
            <a:t>中長期的な視点に立って</a:t>
          </a:r>
          <a:r>
            <a:rPr lang="ja-JP" altLang="ja-JP" sz="1100" b="0" i="0" baseline="0">
              <a:solidFill>
                <a:schemeClr val="dk1"/>
              </a:solidFill>
              <a:effectLst/>
              <a:latin typeface="+mn-lt"/>
              <a:ea typeface="+mn-ea"/>
              <a:cs typeface="+mn-cs"/>
            </a:rPr>
            <a:t>持続可能な財政運営を行う。</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特別会計</a:t>
          </a:r>
          <a:r>
            <a:rPr lang="ja-JP" altLang="en-US" sz="1100" b="0" i="0" baseline="0">
              <a:solidFill>
                <a:schemeClr val="dk1"/>
              </a:solidFill>
              <a:effectLst/>
              <a:latin typeface="+mn-lt"/>
              <a:ea typeface="+mn-ea"/>
              <a:cs typeface="+mn-cs"/>
            </a:rPr>
            <a:t>のうち</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３つあった下水道事業特別会計を１つに統合し、公営企業化した。公営企業化したことにより見える化を図り、</a:t>
          </a:r>
          <a:r>
            <a:rPr lang="ja-JP" altLang="ja-JP" sz="1100" b="0" i="0" baseline="0">
              <a:solidFill>
                <a:schemeClr val="dk1"/>
              </a:solidFill>
              <a:effectLst/>
              <a:latin typeface="+mn-lt"/>
              <a:ea typeface="+mn-ea"/>
              <a:cs typeface="+mn-cs"/>
            </a:rPr>
            <a:t>独立採算を原則とし、歳入歳出の適正化を図る。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その他の特別会計においても、事業内容を精査し適正な運営となるよう努める。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election activeCell="M2" sqref="M2"/>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15757169</v>
      </c>
      <c r="BO4" s="371"/>
      <c r="BP4" s="371"/>
      <c r="BQ4" s="371"/>
      <c r="BR4" s="371"/>
      <c r="BS4" s="371"/>
      <c r="BT4" s="371"/>
      <c r="BU4" s="372"/>
      <c r="BV4" s="370">
        <v>16315525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6.3</v>
      </c>
      <c r="CU4" s="377"/>
      <c r="CV4" s="377"/>
      <c r="CW4" s="377"/>
      <c r="CX4" s="377"/>
      <c r="CY4" s="377"/>
      <c r="CZ4" s="377"/>
      <c r="DA4" s="378"/>
      <c r="DB4" s="376">
        <v>6.2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14560029</v>
      </c>
      <c r="BO5" s="408"/>
      <c r="BP5" s="408"/>
      <c r="BQ5" s="408"/>
      <c r="BR5" s="408"/>
      <c r="BS5" s="408"/>
      <c r="BT5" s="408"/>
      <c r="BU5" s="409"/>
      <c r="BV5" s="407">
        <v>15862494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82.8</v>
      </c>
      <c r="CU5" s="405"/>
      <c r="CV5" s="405"/>
      <c r="CW5" s="405"/>
      <c r="CX5" s="405"/>
      <c r="CY5" s="405"/>
      <c r="CZ5" s="405"/>
      <c r="DA5" s="406"/>
      <c r="DB5" s="404">
        <v>82.3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1197140</v>
      </c>
      <c r="BO6" s="408"/>
      <c r="BP6" s="408"/>
      <c r="BQ6" s="408"/>
      <c r="BR6" s="408"/>
      <c r="BS6" s="408"/>
      <c r="BT6" s="408"/>
      <c r="BU6" s="409"/>
      <c r="BV6" s="407">
        <v>453031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83</v>
      </c>
      <c r="CU6" s="445"/>
      <c r="CV6" s="445"/>
      <c r="CW6" s="445"/>
      <c r="CX6" s="445"/>
      <c r="CY6" s="445"/>
      <c r="CZ6" s="445"/>
      <c r="DA6" s="446"/>
      <c r="DB6" s="444">
        <v>82.6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737172</v>
      </c>
      <c r="BO7" s="408"/>
      <c r="BP7" s="408"/>
      <c r="BQ7" s="408"/>
      <c r="BR7" s="408"/>
      <c r="BS7" s="408"/>
      <c r="BT7" s="408"/>
      <c r="BU7" s="409"/>
      <c r="BV7" s="407">
        <v>1861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7332138</v>
      </c>
      <c r="CU7" s="408"/>
      <c r="CV7" s="408"/>
      <c r="CW7" s="408"/>
      <c r="CX7" s="408"/>
      <c r="CY7" s="408"/>
      <c r="CZ7" s="408"/>
      <c r="DA7" s="409"/>
      <c r="DB7" s="407">
        <v>7310866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459968</v>
      </c>
      <c r="BO8" s="408"/>
      <c r="BP8" s="408"/>
      <c r="BQ8" s="408"/>
      <c r="BR8" s="408"/>
      <c r="BS8" s="408"/>
      <c r="BT8" s="408"/>
      <c r="BU8" s="409"/>
      <c r="BV8" s="407">
        <v>451170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13053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8798</v>
      </c>
      <c r="BO9" s="408"/>
      <c r="BP9" s="408"/>
      <c r="BQ9" s="408"/>
      <c r="BR9" s="408"/>
      <c r="BS9" s="408"/>
      <c r="BT9" s="408"/>
      <c r="BU9" s="409"/>
      <c r="BV9" s="407">
        <v>40516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20.2</v>
      </c>
      <c r="CU9" s="405"/>
      <c r="CV9" s="405"/>
      <c r="CW9" s="405"/>
      <c r="CX9" s="405"/>
      <c r="CY9" s="405"/>
      <c r="CZ9" s="405"/>
      <c r="DA9" s="406"/>
      <c r="DB9" s="404">
        <v>20.3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14432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568</v>
      </c>
      <c r="BO10" s="408"/>
      <c r="BP10" s="408"/>
      <c r="BQ10" s="408"/>
      <c r="BR10" s="408"/>
      <c r="BS10" s="408"/>
      <c r="BT10" s="408"/>
      <c r="BU10" s="409"/>
      <c r="BV10" s="407">
        <v>95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499300</v>
      </c>
      <c r="BO11" s="408"/>
      <c r="BP11" s="408"/>
      <c r="BQ11" s="408"/>
      <c r="BR11" s="408"/>
      <c r="BS11" s="408"/>
      <c r="BT11" s="408"/>
      <c r="BU11" s="409"/>
      <c r="BV11" s="407">
        <v>486700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12538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12378</v>
      </c>
      <c r="S13" s="492"/>
      <c r="T13" s="492"/>
      <c r="U13" s="492"/>
      <c r="V13" s="493"/>
      <c r="W13" s="423" t="s">
        <v>131</v>
      </c>
      <c r="X13" s="424"/>
      <c r="Y13" s="424"/>
      <c r="Z13" s="424"/>
      <c r="AA13" s="424"/>
      <c r="AB13" s="414"/>
      <c r="AC13" s="458">
        <v>1041</v>
      </c>
      <c r="AD13" s="459"/>
      <c r="AE13" s="459"/>
      <c r="AF13" s="459"/>
      <c r="AG13" s="501"/>
      <c r="AH13" s="458">
        <v>1183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508666</v>
      </c>
      <c r="BO13" s="408"/>
      <c r="BP13" s="408"/>
      <c r="BQ13" s="408"/>
      <c r="BR13" s="408"/>
      <c r="BS13" s="408"/>
      <c r="BT13" s="408"/>
      <c r="BU13" s="409"/>
      <c r="BV13" s="407">
        <v>527311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9.1</v>
      </c>
      <c r="CU13" s="405"/>
      <c r="CV13" s="405"/>
      <c r="CW13" s="405"/>
      <c r="CX13" s="405"/>
      <c r="CY13" s="405"/>
      <c r="CZ13" s="405"/>
      <c r="DA13" s="406"/>
      <c r="DB13" s="404">
        <v>9.3000000000000007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12845</v>
      </c>
      <c r="S14" s="492"/>
      <c r="T14" s="492"/>
      <c r="U14" s="492"/>
      <c r="V14" s="493"/>
      <c r="W14" s="397"/>
      <c r="X14" s="398"/>
      <c r="Y14" s="398"/>
      <c r="Z14" s="398"/>
      <c r="AA14" s="398"/>
      <c r="AB14" s="387"/>
      <c r="AC14" s="494">
        <v>16.5</v>
      </c>
      <c r="AD14" s="495"/>
      <c r="AE14" s="495"/>
      <c r="AF14" s="495"/>
      <c r="AG14" s="496"/>
      <c r="AH14" s="494">
        <v>17.100000000000001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21.8</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12683</v>
      </c>
      <c r="S15" s="492"/>
      <c r="T15" s="492"/>
      <c r="U15" s="492"/>
      <c r="V15" s="493"/>
      <c r="W15" s="423" t="s">
        <v>137</v>
      </c>
      <c r="X15" s="424"/>
      <c r="Y15" s="424"/>
      <c r="Z15" s="424"/>
      <c r="AA15" s="424"/>
      <c r="AB15" s="414"/>
      <c r="AC15" s="458">
        <v>1721</v>
      </c>
      <c r="AD15" s="459"/>
      <c r="AE15" s="459"/>
      <c r="AF15" s="459"/>
      <c r="AG15" s="501"/>
      <c r="AH15" s="458">
        <v>1922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1905013</v>
      </c>
      <c r="BO15" s="371"/>
      <c r="BP15" s="371"/>
      <c r="BQ15" s="371"/>
      <c r="BR15" s="371"/>
      <c r="BS15" s="371"/>
      <c r="BT15" s="371"/>
      <c r="BU15" s="372"/>
      <c r="BV15" s="370">
        <v>1973134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27.3</v>
      </c>
      <c r="AD16" s="495"/>
      <c r="AE16" s="495"/>
      <c r="AF16" s="495"/>
      <c r="AG16" s="496"/>
      <c r="AH16" s="494">
        <v>27.8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6859236</v>
      </c>
      <c r="BO16" s="408"/>
      <c r="BP16" s="408"/>
      <c r="BQ16" s="408"/>
      <c r="BR16" s="408"/>
      <c r="BS16" s="408"/>
      <c r="BT16" s="408"/>
      <c r="BU16" s="409"/>
      <c r="BV16" s="407">
        <v>6783491</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3540</v>
      </c>
      <c r="AD17" s="459"/>
      <c r="AE17" s="459"/>
      <c r="AF17" s="459"/>
      <c r="AG17" s="501"/>
      <c r="AH17" s="458">
        <v>3821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2363391</v>
      </c>
      <c r="BO17" s="408"/>
      <c r="BP17" s="408"/>
      <c r="BQ17" s="408"/>
      <c r="BR17" s="408"/>
      <c r="BS17" s="408"/>
      <c r="BT17" s="408"/>
      <c r="BU17" s="409"/>
      <c r="BV17" s="407">
        <v>2458750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232.17</v>
      </c>
      <c r="M18" s="531"/>
      <c r="N18" s="531"/>
      <c r="O18" s="531"/>
      <c r="P18" s="531"/>
      <c r="Q18" s="531"/>
      <c r="R18" s="532"/>
      <c r="S18" s="532"/>
      <c r="T18" s="532"/>
      <c r="U18" s="532"/>
      <c r="V18" s="533"/>
      <c r="W18" s="425"/>
      <c r="X18" s="426"/>
      <c r="Y18" s="426"/>
      <c r="Z18" s="426"/>
      <c r="AA18" s="426"/>
      <c r="AB18" s="417"/>
      <c r="AC18" s="534">
        <v>56.2</v>
      </c>
      <c r="AD18" s="535"/>
      <c r="AE18" s="535"/>
      <c r="AF18" s="535"/>
      <c r="AG18" s="536"/>
      <c r="AH18" s="534">
        <v>55.2</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6108713</v>
      </c>
      <c r="BO18" s="408"/>
      <c r="BP18" s="408"/>
      <c r="BQ18" s="408"/>
      <c r="BR18" s="408"/>
      <c r="BS18" s="408"/>
      <c r="BT18" s="408"/>
      <c r="BU18" s="409"/>
      <c r="BV18" s="407">
        <v>5958092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56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9048551</v>
      </c>
      <c r="BO19" s="408"/>
      <c r="BP19" s="408"/>
      <c r="BQ19" s="408"/>
      <c r="BR19" s="408"/>
      <c r="BS19" s="408"/>
      <c r="BT19" s="408"/>
      <c r="BU19" s="409"/>
      <c r="BV19" s="407">
        <v>8969483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5028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14808017</v>
      </c>
      <c r="BO22" s="371"/>
      <c r="BP22" s="371"/>
      <c r="BQ22" s="371"/>
      <c r="BR22" s="371"/>
      <c r="BS22" s="371"/>
      <c r="BT22" s="371"/>
      <c r="BU22" s="372"/>
      <c r="BV22" s="370">
        <v>13022794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14620013</v>
      </c>
      <c r="BO23" s="408"/>
      <c r="BP23" s="408"/>
      <c r="BQ23" s="408"/>
      <c r="BR23" s="408"/>
      <c r="BS23" s="408"/>
      <c r="BT23" s="408"/>
      <c r="BU23" s="409"/>
      <c r="BV23" s="407">
        <v>12809319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7350</v>
      </c>
      <c r="R24" s="459"/>
      <c r="S24" s="459"/>
      <c r="T24" s="459"/>
      <c r="U24" s="459"/>
      <c r="V24" s="501"/>
      <c r="W24" s="553"/>
      <c r="X24" s="554"/>
      <c r="Y24" s="555"/>
      <c r="Z24" s="457" t="s">
        <v>161</v>
      </c>
      <c r="AA24" s="437"/>
      <c r="AB24" s="437"/>
      <c r="AC24" s="437"/>
      <c r="AD24" s="437"/>
      <c r="AE24" s="437"/>
      <c r="AF24" s="437"/>
      <c r="AG24" s="438"/>
      <c r="AH24" s="458">
        <v>195</v>
      </c>
      <c r="AI24" s="459"/>
      <c r="AJ24" s="459"/>
      <c r="AK24" s="459"/>
      <c r="AL24" s="501"/>
      <c r="AM24" s="458">
        <v>606060</v>
      </c>
      <c r="AN24" s="459"/>
      <c r="AO24" s="459"/>
      <c r="AP24" s="459"/>
      <c r="AQ24" s="459"/>
      <c r="AR24" s="501"/>
      <c r="AS24" s="458">
        <v>3108</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12205437</v>
      </c>
      <c r="BO24" s="408"/>
      <c r="BP24" s="408"/>
      <c r="BQ24" s="408"/>
      <c r="BR24" s="408"/>
      <c r="BS24" s="408"/>
      <c r="BT24" s="408"/>
      <c r="BU24" s="409"/>
      <c r="BV24" s="407">
        <v>10054243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5980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2366761</v>
      </c>
      <c r="BO25" s="371"/>
      <c r="BP25" s="371"/>
      <c r="BQ25" s="371"/>
      <c r="BR25" s="371"/>
      <c r="BS25" s="371"/>
      <c r="BT25" s="371"/>
      <c r="BU25" s="372"/>
      <c r="BV25" s="370">
        <v>3248099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5590</v>
      </c>
      <c r="R26" s="459"/>
      <c r="S26" s="459"/>
      <c r="T26" s="459"/>
      <c r="U26" s="459"/>
      <c r="V26" s="501"/>
      <c r="W26" s="553"/>
      <c r="X26" s="554"/>
      <c r="Y26" s="555"/>
      <c r="Z26" s="457" t="s">
        <v>167</v>
      </c>
      <c r="AA26" s="559"/>
      <c r="AB26" s="559"/>
      <c r="AC26" s="559"/>
      <c r="AD26" s="559"/>
      <c r="AE26" s="559"/>
      <c r="AF26" s="559"/>
      <c r="AG26" s="560"/>
      <c r="AH26" s="458">
        <v>5</v>
      </c>
      <c r="AI26" s="459"/>
      <c r="AJ26" s="459"/>
      <c r="AK26" s="459"/>
      <c r="AL26" s="501"/>
      <c r="AM26" s="458">
        <v>14320</v>
      </c>
      <c r="AN26" s="459"/>
      <c r="AO26" s="459"/>
      <c r="AP26" s="459"/>
      <c r="AQ26" s="459"/>
      <c r="AR26" s="501"/>
      <c r="AS26" s="458">
        <v>2864</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3150</v>
      </c>
      <c r="R27" s="459"/>
      <c r="S27" s="459"/>
      <c r="T27" s="459"/>
      <c r="U27" s="459"/>
      <c r="V27" s="501"/>
      <c r="W27" s="553"/>
      <c r="X27" s="554"/>
      <c r="Y27" s="555"/>
      <c r="Z27" s="457" t="s">
        <v>170</v>
      </c>
      <c r="AA27" s="437"/>
      <c r="AB27" s="437"/>
      <c r="AC27" s="437"/>
      <c r="AD27" s="437"/>
      <c r="AE27" s="437"/>
      <c r="AF27" s="437"/>
      <c r="AG27" s="438"/>
      <c r="AH27" s="458">
        <v>1</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2620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3042426</v>
      </c>
      <c r="BO28" s="371"/>
      <c r="BP28" s="371"/>
      <c r="BQ28" s="371"/>
      <c r="BR28" s="371"/>
      <c r="BS28" s="371"/>
      <c r="BT28" s="371"/>
      <c r="BU28" s="372"/>
      <c r="BV28" s="370">
        <v>3041259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14</v>
      </c>
      <c r="M29" s="459"/>
      <c r="N29" s="459"/>
      <c r="O29" s="459"/>
      <c r="P29" s="501"/>
      <c r="Q29" s="458">
        <v>2400</v>
      </c>
      <c r="R29" s="459"/>
      <c r="S29" s="459"/>
      <c r="T29" s="459"/>
      <c r="U29" s="459"/>
      <c r="V29" s="501"/>
      <c r="W29" s="556"/>
      <c r="X29" s="557"/>
      <c r="Y29" s="558"/>
      <c r="Z29" s="457" t="s">
        <v>177</v>
      </c>
      <c r="AA29" s="437"/>
      <c r="AB29" s="437"/>
      <c r="AC29" s="437"/>
      <c r="AD29" s="437"/>
      <c r="AE29" s="437"/>
      <c r="AF29" s="437"/>
      <c r="AG29" s="438"/>
      <c r="AH29" s="458">
        <v>196</v>
      </c>
      <c r="AI29" s="459"/>
      <c r="AJ29" s="459"/>
      <c r="AK29" s="459"/>
      <c r="AL29" s="501"/>
      <c r="AM29" s="458">
        <v>609741</v>
      </c>
      <c r="AN29" s="459"/>
      <c r="AO29" s="459"/>
      <c r="AP29" s="459"/>
      <c r="AQ29" s="459"/>
      <c r="AR29" s="501"/>
      <c r="AS29" s="458">
        <v>3111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593068</v>
      </c>
      <c r="BO29" s="408"/>
      <c r="BP29" s="408"/>
      <c r="BQ29" s="408"/>
      <c r="BR29" s="408"/>
      <c r="BS29" s="408"/>
      <c r="BT29" s="408"/>
      <c r="BU29" s="409"/>
      <c r="BV29" s="407">
        <v>1092238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4004038</v>
      </c>
      <c r="BO30" s="527"/>
      <c r="BP30" s="527"/>
      <c r="BQ30" s="527"/>
      <c r="BR30" s="527"/>
      <c r="BS30" s="527"/>
      <c r="BT30" s="527"/>
      <c r="BU30" s="528"/>
      <c r="BV30" s="526">
        <v>4602551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8</v>
      </c>
      <c r="V34" s="597"/>
      <c r="W34" s="598" t="str">
        <f>IF('各会計、関係団体の財政状況及び健全化判断比率'!B28="","",'各会計、関係団体の財政状況及び健全化判断比率'!B28)</f>
        <v>美咲町国民健康保険事業特別会計</v>
      </c>
      <c r="X34" s="598"/>
      <c r="Y34" s="598"/>
      <c r="Z34" s="598"/>
      <c r="AA34" s="598"/>
      <c r="AB34" s="598"/>
      <c r="AC34" s="598"/>
      <c r="AD34" s="598"/>
      <c r="AE34" s="598"/>
      <c r="AF34" s="598"/>
      <c r="AG34" s="598"/>
      <c r="AH34" s="598"/>
      <c r="AI34" s="598"/>
      <c r="AJ34" s="598"/>
      <c r="AK34" s="598"/>
      <c r="AL34" s="169"/>
      <c r="AM34" s="597">
        <f>IF(AO34="","",MAX(C34:D43,U34:V43)+1)</f>
        <v>13</v>
      </c>
      <c r="AN34" s="597"/>
      <c r="AO34" s="598" t="str">
        <f>IF('各会計、関係団体の財政状況及び健全化判断比率'!B33="","",'各会計、関係団体の財政状況及び健全化判断比率'!B33)</f>
        <v>美咲町水道事業会計</v>
      </c>
      <c r="AP34" s="598"/>
      <c r="AQ34" s="598"/>
      <c r="AR34" s="598"/>
      <c r="AS34" s="598"/>
      <c r="AT34" s="598"/>
      <c r="AU34" s="598"/>
      <c r="AV34" s="598"/>
      <c r="AW34" s="598"/>
      <c r="AX34" s="598"/>
      <c r="AY34" s="598"/>
      <c r="AZ34" s="598"/>
      <c r="BA34" s="598"/>
      <c r="BB34" s="598"/>
      <c r="BC34" s="598"/>
      <c r="BD34" s="169"/>
      <c r="BE34" s="597">
        <f>IF(BG34="","",MAX(C34:D43,U34:V43,AM34:AN43)+1)</f>
        <v>15</v>
      </c>
      <c r="BF34" s="597"/>
      <c r="BG34" s="598" t="str">
        <f>IF('各会計、関係団体の財政状況及び健全化判断比率'!B35="","",'各会計、関係団体の財政状況及び健全化判断比率'!B35)</f>
        <v>美咲町用地取得造成事業特別会計</v>
      </c>
      <c r="BH34" s="598"/>
      <c r="BI34" s="598"/>
      <c r="BJ34" s="598"/>
      <c r="BK34" s="598"/>
      <c r="BL34" s="598"/>
      <c r="BM34" s="598"/>
      <c r="BN34" s="598"/>
      <c r="BO34" s="598"/>
      <c r="BP34" s="598"/>
      <c r="BQ34" s="598"/>
      <c r="BR34" s="598"/>
      <c r="BS34" s="598"/>
      <c r="BT34" s="598"/>
      <c r="BU34" s="598"/>
      <c r="BV34" s="169"/>
      <c r="BW34" s="597">
        <f>IF(BY34="","",MAX(C34:D43,U34:V43,AM34:AN43,BE34:BF43)+1)</f>
        <v>16</v>
      </c>
      <c r="BX34" s="597"/>
      <c r="BY34" s="598" t="str">
        <f>IF('各会計、関係団体の財政状況及び健全化判断比率'!B68="","",'各会計、関係団体の財政状況及び健全化判断比率'!B68)</f>
        <v>久米老人ホーム組合一般会計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26</v>
      </c>
      <c r="CP34" s="597"/>
      <c r="CQ34" s="598" t="str">
        <f>IF('各会計、関係団体の財政状況及び健全化判断比率'!BS7="","",'各会計、関係団体の財政状況及び健全化判断比率'!BS7)</f>
        <v>財団法人　美咲町農業公社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美咲町みさきネット事業特別会計</v>
      </c>
      <c r="F35" s="598"/>
      <c r="G35" s="598"/>
      <c r="H35" s="598"/>
      <c r="I35" s="598"/>
      <c r="J35" s="598"/>
      <c r="K35" s="598"/>
      <c r="L35" s="598"/>
      <c r="M35" s="598"/>
      <c r="N35" s="598"/>
      <c r="O35" s="598"/>
      <c r="P35" s="598"/>
      <c r="Q35" s="598"/>
      <c r="R35" s="598"/>
      <c r="S35" s="598"/>
      <c r="T35" s="169"/>
      <c r="U35" s="597">
        <f>IF(W35="","",U34+1)</f>
        <v>9</v>
      </c>
      <c r="V35" s="597"/>
      <c r="W35" s="598" t="str">
        <f>IF('各会計、関係団体の財政状況及び健全化判断比率'!B29="","",'各会計、関係団体の財政状況及び健全化判断比率'!B29)</f>
        <v>美咲町介護保険事業特別会計</v>
      </c>
      <c r="X35" s="598"/>
      <c r="Y35" s="598"/>
      <c r="Z35" s="598"/>
      <c r="AA35" s="598"/>
      <c r="AB35" s="598"/>
      <c r="AC35" s="598"/>
      <c r="AD35" s="598"/>
      <c r="AE35" s="598"/>
      <c r="AF35" s="598"/>
      <c r="AG35" s="598"/>
      <c r="AH35" s="598"/>
      <c r="AI35" s="598"/>
      <c r="AJ35" s="598"/>
      <c r="AK35" s="598"/>
      <c r="AL35" s="169"/>
      <c r="AM35" s="597">
        <f t="shared" ref="AM35:AM43" si="0">IF(AO35="","",AM34+1)</f>
        <v>14</v>
      </c>
      <c r="AN35" s="597"/>
      <c r="AO35" s="598" t="str">
        <f>IF('各会計、関係団体の財政状況及び健全化判断比率'!B34="","",'各会計、関係団体の財政状況及び健全化判断比率'!B34)</f>
        <v>美咲町下水道事業会計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17</v>
      </c>
      <c r="BX35" s="597"/>
      <c r="BY35" s="598" t="str">
        <f>IF('各会計、関係団体の財政状況及び健全化判断比率'!B69="","",'各会計、関係団体の財政状況及び健全化判断比率'!B69)</f>
        <v>久米老人ホーム組合指定訪問介護事業特別会計</v>
      </c>
      <c r="BZ35" s="598"/>
      <c r="CA35" s="598"/>
      <c r="CB35" s="598"/>
      <c r="CC35" s="598"/>
      <c r="CD35" s="598"/>
      <c r="CE35" s="598"/>
      <c r="CF35" s="598"/>
      <c r="CG35" s="598"/>
      <c r="CH35" s="598"/>
      <c r="CI35" s="598"/>
      <c r="CJ35" s="598"/>
      <c r="CK35" s="598"/>
      <c r="CL35" s="598"/>
      <c r="CM35" s="598"/>
      <c r="CN35" s="169"/>
      <c r="CO35" s="597">
        <f t="shared" ref="CO35:CO43" si="3">IF(CQ35="","",CO34+1)</f>
        <v>27</v>
      </c>
      <c r="CP35" s="597"/>
      <c r="CQ35" s="598" t="str">
        <f>IF('各会計、関係団体の財政状況及び健全化判断比率'!BS8="","",'各会計、関係団体の財政状況及び健全化判断比率'!BS8)</f>
        <v>株式会社　美咲物産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美咲町住宅新築資金等貸付事業特別会計</v>
      </c>
      <c r="F36" s="598"/>
      <c r="G36" s="598"/>
      <c r="H36" s="598"/>
      <c r="I36" s="598"/>
      <c r="J36" s="598"/>
      <c r="K36" s="598"/>
      <c r="L36" s="598"/>
      <c r="M36" s="598"/>
      <c r="N36" s="598"/>
      <c r="O36" s="598"/>
      <c r="P36" s="598"/>
      <c r="Q36" s="598"/>
      <c r="R36" s="598"/>
      <c r="S36" s="598"/>
      <c r="T36" s="169"/>
      <c r="U36" s="597">
        <f t="shared" ref="U36:U43" si="4">IF(W36="","",U35+1)</f>
        <v>10</v>
      </c>
      <c r="V36" s="597"/>
      <c r="W36" s="598" t="str">
        <f>IF('各会計、関係団体の財政状況及び健全化判断比率'!B30="","",'各会計、関係団体の財政状況及び健全化判断比率'!B30)</f>
        <v>美咲町国民健康保険診療所事業特別会計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18</v>
      </c>
      <c r="BX36" s="597"/>
      <c r="BY36" s="598" t="str">
        <f>IF('各会計、関係団体の財政状況及び健全化判断比率'!B70="","",'各会計、関係団体の財政状況及び健全化判断比率'!B70)</f>
        <v>柵原・吉井特別養護老人ホーム組合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美咲町津山・柵原線共同バス運行事業特別会計</v>
      </c>
      <c r="F37" s="598"/>
      <c r="G37" s="598"/>
      <c r="H37" s="598"/>
      <c r="I37" s="598"/>
      <c r="J37" s="598"/>
      <c r="K37" s="598"/>
      <c r="L37" s="598"/>
      <c r="M37" s="598"/>
      <c r="N37" s="598"/>
      <c r="O37" s="598"/>
      <c r="P37" s="598"/>
      <c r="Q37" s="598"/>
      <c r="R37" s="598"/>
      <c r="S37" s="598"/>
      <c r="T37" s="169"/>
      <c r="U37" s="597">
        <f t="shared" si="4"/>
        <v>11</v>
      </c>
      <c r="V37" s="597"/>
      <c r="W37" s="598" t="str">
        <f>IF('各会計、関係団体の財政状況及び健全化判断比率'!B31="","",'各会計、関係団体の財政状況及び健全化判断比率'!B31)</f>
        <v>美咲町後期高齢者医療特別会計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19</v>
      </c>
      <c r="BX37" s="597"/>
      <c r="BY37" s="598" t="str">
        <f>IF('各会計、関係団体の財政状況及び健全化判断比率'!B71="","",'各会計、関係団体の財政状況及び健全化判断比率'!B71)</f>
        <v>柵原・吉井・英田火葬場組合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f t="shared" ref="C38:C43" si="5">IF(E38="","",C37+1)</f>
        <v>5</v>
      </c>
      <c r="D38" s="597"/>
      <c r="E38" s="598" t="str">
        <f>IF('各会計、関係団体の財政状況及び健全化判断比率'!B11="","",'各会計、関係団体の財政状況及び健全化判断比率'!B11)</f>
        <v>美咲町津山・西川線共同バス運行事業特別会計</v>
      </c>
      <c r="F38" s="598"/>
      <c r="G38" s="598"/>
      <c r="H38" s="598"/>
      <c r="I38" s="598"/>
      <c r="J38" s="598"/>
      <c r="K38" s="598"/>
      <c r="L38" s="598"/>
      <c r="M38" s="598"/>
      <c r="N38" s="598"/>
      <c r="O38" s="598"/>
      <c r="P38" s="598"/>
      <c r="Q38" s="598"/>
      <c r="R38" s="598"/>
      <c r="S38" s="598"/>
      <c r="T38" s="169"/>
      <c r="U38" s="597">
        <f t="shared" si="4"/>
        <v>12</v>
      </c>
      <c r="V38" s="597"/>
      <c r="W38" s="598" t="str">
        <f>IF('各会計、関係団体の財政状況及び健全化判断比率'!B32="","",'各会計、関係団体の財政状況及び健全化判断比率'!B32)</f>
        <v>久米郡介護認定審査事業特別会計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20</v>
      </c>
      <c r="BX38" s="597"/>
      <c r="BY38" s="598" t="str">
        <f>IF('各会計、関係団体の財政状況及び健全化判断比率'!B72="","",'各会計、関係団体の財政状況及び健全化判断比率'!B72)</f>
        <v>津山広域事務組合　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f t="shared" si="5"/>
        <v>6</v>
      </c>
      <c r="D39" s="597"/>
      <c r="E39" s="598" t="str">
        <f>IF('各会計、関係団体の財政状況及び健全化判断比率'!B12="","",'各会計、関係団体の財政状況及び健全化判断比率'!B12)</f>
        <v>美咲町旭川ダム沿線バス運行事業特別会計</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21</v>
      </c>
      <c r="BX39" s="597"/>
      <c r="BY39" s="598" t="str">
        <f>IF('各会計、関係団体の財政状況及び健全化判断比率'!B73="","",'各会計、関係団体の財政状況及び健全化判断比率'!B73)</f>
        <v>津山広域事務組合　ふるさと振興事業特別会計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f t="shared" si="5"/>
        <v>7</v>
      </c>
      <c r="D40" s="597"/>
      <c r="E40" s="598" t="str">
        <f>IF('各会計、関係団体の財政状況及び健全化判断比率'!B13="","",'各会計、関係団体の財政状況及び健全化判断比率'!B13)</f>
        <v>久米郡障害程度区分認定審査事業特別会計</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22</v>
      </c>
      <c r="BX40" s="597"/>
      <c r="BY40" s="598" t="str">
        <f>IF('各会計、関係団体の財政状況及び健全化判断比率'!B74="","",'各会計、関係団体の財政状況及び健全化判断比率'!B74)</f>
        <v>津山圏域資源循環施設組合　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23</v>
      </c>
      <c r="BX41" s="597"/>
      <c r="BY41" s="598" t="str">
        <f>IF('各会計、関係団体の財政状況及び健全化判断比率'!B75="","",'各会計、関係団体の財政状況及び健全化判断比率'!B75)</f>
        <v>津山圏域衛生処理組合　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24</v>
      </c>
      <c r="BX42" s="597"/>
      <c r="BY42" s="598" t="str">
        <f>IF('各会計、関係団体の財政状況及び健全化判断比率'!B76="","",'各会計、関係団体の財政状況及び健全化判断比率'!B76)</f>
        <v>津山圏域消防組合　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25</v>
      </c>
      <c r="BX43" s="597"/>
      <c r="BY43" s="598" t="str">
        <f>IF('各会計、関係団体の財政状況及び健全化判断比率'!B77="","",'各会計、関係団体の財政状況及び健全化判断比率'!B77)</f>
        <v>勝英衛生施設組合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OMRz4/VMsTa+0P9YQ38ptDa/SHy6J+H1WbJ3yv7DSspbeoJpThlQZ1Q5m2l0v5+KY9D5Vrax1c4KovqXCdqP3A==" saltValue="NYUM1QqJwSDNuCo5f8Mn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W9" sqref="W9:AL1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51" t="s">
        <v>539</v>
      </c>
      <c r="D34" s="1151"/>
      <c r="E34" s="1152"/>
      <c r="F34" s="32" t="s">
        <v>540</v>
      </c>
      <c r="G34" s="33" t="s">
        <v>541</v>
      </c>
      <c r="H34" s="33" t="s">
        <v>542</v>
      </c>
      <c r="I34" s="33" t="s">
        <v>543</v>
      </c>
      <c r="J34" s="34" t="s">
        <v>544</v>
      </c>
      <c r="K34" s="22"/>
      <c r="L34" s="22"/>
      <c r="M34" s="22"/>
      <c r="N34" s="22"/>
      <c r="O34" s="22"/>
      <c r="P34" s="22"/>
    </row>
    <row r="35" spans="1:16" ht="39" customHeight="1" x14ac:dyDescent="0.15">
      <c r="A35" s="22"/>
      <c r="B35" s="35"/>
      <c r="C35" s="1145" t="s">
        <v>545</v>
      </c>
      <c r="D35" s="1146"/>
      <c r="E35" s="1147"/>
      <c r="F35" s="36">
        <v>7</v>
      </c>
      <c r="G35" s="37">
        <v>7.72</v>
      </c>
      <c r="H35" s="37">
        <v>8.99</v>
      </c>
      <c r="I35" s="37">
        <v>9.42</v>
      </c>
      <c r="J35" s="38">
        <v>12.05</v>
      </c>
      <c r="K35" s="22"/>
      <c r="L35" s="22"/>
      <c r="M35" s="22"/>
      <c r="N35" s="22"/>
      <c r="O35" s="22"/>
      <c r="P35" s="22"/>
    </row>
    <row r="36" spans="1:16" ht="39" customHeight="1" x14ac:dyDescent="0.15">
      <c r="A36" s="22"/>
      <c r="B36" s="35"/>
      <c r="C36" s="1145" t="s">
        <v>546</v>
      </c>
      <c r="D36" s="1146"/>
      <c r="E36" s="1147"/>
      <c r="F36" s="36">
        <v>11.43</v>
      </c>
      <c r="G36" s="37">
        <v>6.33</v>
      </c>
      <c r="H36" s="37">
        <v>5.72</v>
      </c>
      <c r="I36" s="37">
        <v>6.23</v>
      </c>
      <c r="J36" s="38">
        <v>6.31</v>
      </c>
      <c r="K36" s="22"/>
      <c r="L36" s="22"/>
      <c r="M36" s="22"/>
      <c r="N36" s="22"/>
      <c r="O36" s="22"/>
      <c r="P36" s="22"/>
    </row>
    <row r="37" spans="1:16" ht="39" customHeight="1" x14ac:dyDescent="0.15">
      <c r="A37" s="22"/>
      <c r="B37" s="35"/>
      <c r="C37" s="1145" t="s">
        <v>547</v>
      </c>
      <c r="D37" s="1146"/>
      <c r="E37" s="1147"/>
      <c r="F37" s="36" t="s">
        <v>496</v>
      </c>
      <c r="G37" s="37" t="s">
        <v>496</v>
      </c>
      <c r="H37" s="37" t="s">
        <v>496</v>
      </c>
      <c r="I37" s="37" t="s">
        <v>496</v>
      </c>
      <c r="J37" s="38">
        <v>2.52</v>
      </c>
      <c r="K37" s="22"/>
      <c r="L37" s="22"/>
      <c r="M37" s="22"/>
      <c r="N37" s="22"/>
      <c r="O37" s="22"/>
      <c r="P37" s="22"/>
    </row>
    <row r="38" spans="1:16" ht="39" customHeight="1" x14ac:dyDescent="0.15">
      <c r="A38" s="22"/>
      <c r="B38" s="35"/>
      <c r="C38" s="1145" t="s">
        <v>548</v>
      </c>
      <c r="D38" s="1146"/>
      <c r="E38" s="1147"/>
      <c r="F38" s="36">
        <v>1.1299999999999999</v>
      </c>
      <c r="G38" s="37">
        <v>1.54</v>
      </c>
      <c r="H38" s="37">
        <v>2.5299999999999998</v>
      </c>
      <c r="I38" s="37">
        <v>2.54</v>
      </c>
      <c r="J38" s="38">
        <v>1.68</v>
      </c>
      <c r="K38" s="22"/>
      <c r="L38" s="22"/>
      <c r="M38" s="22"/>
      <c r="N38" s="22"/>
      <c r="O38" s="22"/>
      <c r="P38" s="22"/>
    </row>
    <row r="39" spans="1:16" ht="39" customHeight="1" x14ac:dyDescent="0.15">
      <c r="A39" s="22"/>
      <c r="B39" s="35"/>
      <c r="C39" s="1145" t="s">
        <v>549</v>
      </c>
      <c r="D39" s="1146"/>
      <c r="E39" s="1147"/>
      <c r="F39" s="36">
        <v>1.24</v>
      </c>
      <c r="G39" s="37">
        <v>0.77</v>
      </c>
      <c r="H39" s="37">
        <v>0.16</v>
      </c>
      <c r="I39" s="37">
        <v>0.17</v>
      </c>
      <c r="J39" s="38">
        <v>0.42</v>
      </c>
      <c r="K39" s="22"/>
      <c r="L39" s="22"/>
      <c r="M39" s="22"/>
      <c r="N39" s="22"/>
      <c r="O39" s="22"/>
      <c r="P39" s="22"/>
    </row>
    <row r="40" spans="1:16" ht="39" customHeight="1" x14ac:dyDescent="0.15">
      <c r="A40" s="22"/>
      <c r="B40" s="35"/>
      <c r="C40" s="1145" t="s">
        <v>550</v>
      </c>
      <c r="D40" s="1146"/>
      <c r="E40" s="1147"/>
      <c r="F40" s="36">
        <v>0.06</v>
      </c>
      <c r="G40" s="37">
        <v>0.36</v>
      </c>
      <c r="H40" s="37">
        <v>0.11</v>
      </c>
      <c r="I40" s="37">
        <v>0.08</v>
      </c>
      <c r="J40" s="38">
        <v>0.08</v>
      </c>
      <c r="K40" s="22"/>
      <c r="L40" s="22"/>
      <c r="M40" s="22"/>
      <c r="N40" s="22"/>
      <c r="O40" s="22"/>
      <c r="P40" s="22"/>
    </row>
    <row r="41" spans="1:16" ht="39" customHeight="1" x14ac:dyDescent="0.15">
      <c r="A41" s="22"/>
      <c r="B41" s="35"/>
      <c r="C41" s="1145" t="s">
        <v>551</v>
      </c>
      <c r="D41" s="1146"/>
      <c r="E41" s="1147"/>
      <c r="F41" s="36">
        <v>0.08</v>
      </c>
      <c r="G41" s="37">
        <v>0.04</v>
      </c>
      <c r="H41" s="37">
        <v>0</v>
      </c>
      <c r="I41" s="37">
        <v>0.03</v>
      </c>
      <c r="J41" s="38">
        <v>0.03</v>
      </c>
      <c r="K41" s="22"/>
      <c r="L41" s="22"/>
      <c r="M41" s="22"/>
      <c r="N41" s="22"/>
      <c r="O41" s="22"/>
      <c r="P41" s="22"/>
    </row>
    <row r="42" spans="1:16" ht="39" customHeight="1" x14ac:dyDescent="0.15">
      <c r="A42" s="22"/>
      <c r="B42" s="39"/>
      <c r="C42" s="1145" t="s">
        <v>552</v>
      </c>
      <c r="D42" s="1146"/>
      <c r="E42" s="1147"/>
      <c r="F42" s="36" t="s">
        <v>496</v>
      </c>
      <c r="G42" s="37" t="s">
        <v>496</v>
      </c>
      <c r="H42" s="37" t="s">
        <v>496</v>
      </c>
      <c r="I42" s="37" t="s">
        <v>496</v>
      </c>
      <c r="J42" s="38" t="s">
        <v>496</v>
      </c>
      <c r="K42" s="22"/>
      <c r="L42" s="22"/>
      <c r="M42" s="22"/>
      <c r="N42" s="22"/>
      <c r="O42" s="22"/>
      <c r="P42" s="22"/>
    </row>
    <row r="43" spans="1:16" ht="39" customHeight="1" thickBot="1" x14ac:dyDescent="0.2">
      <c r="A43" s="22"/>
      <c r="B43" s="40"/>
      <c r="C43" s="1148" t="s">
        <v>553</v>
      </c>
      <c r="D43" s="1149"/>
      <c r="E43" s="1150"/>
      <c r="F43" s="41">
        <v>0.87</v>
      </c>
      <c r="G43" s="42">
        <v>0.78</v>
      </c>
      <c r="H43" s="42">
        <v>0.61</v>
      </c>
      <c r="I43" s="42">
        <v>3.21</v>
      </c>
      <c r="J43" s="43">
        <v>0.03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2cLT/1Pc+RlUHcVVP1FEE7SAlMhYC+gjoGz7w16mEFaE9NmKhDefGomFX6s/UZRaiWEtuWbh821wFOuka9SKw==" saltValue="bVsioJF5Bxq2sXDvKK5i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election activeCell="W9" sqref="W9:AL1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1232</v>
      </c>
      <c r="L45" s="60">
        <v>1468</v>
      </c>
      <c r="M45" s="60">
        <v>1367</v>
      </c>
      <c r="N45" s="60">
        <v>1332</v>
      </c>
      <c r="O45" s="61">
        <v>1325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496</v>
      </c>
      <c r="L46" s="64" t="s">
        <v>496</v>
      </c>
      <c r="M46" s="64" t="s">
        <v>496</v>
      </c>
      <c r="N46" s="64" t="s">
        <v>496</v>
      </c>
      <c r="O46" s="65" t="s">
        <v>496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496</v>
      </c>
      <c r="L47" s="64" t="s">
        <v>496</v>
      </c>
      <c r="M47" s="64" t="s">
        <v>496</v>
      </c>
      <c r="N47" s="64" t="s">
        <v>496</v>
      </c>
      <c r="O47" s="65" t="s">
        <v>496</v>
      </c>
      <c r="P47" s="48"/>
      <c r="Q47" s="48"/>
      <c r="R47" s="48"/>
      <c r="S47" s="48"/>
      <c r="T47" s="48"/>
      <c r="U47" s="48"/>
    </row>
    <row r="48" spans="1:21" ht="30.75" customHeight="1" x14ac:dyDescent="0.15">
      <c r="A48" s="48"/>
      <c r="B48" s="1155"/>
      <c r="C48" s="1156"/>
      <c r="D48" s="62"/>
      <c r="E48" s="1161" t="s">
        <v>13</v>
      </c>
      <c r="F48" s="1161"/>
      <c r="G48" s="1161"/>
      <c r="H48" s="1161"/>
      <c r="I48" s="1161"/>
      <c r="J48" s="1162"/>
      <c r="K48" s="63">
        <v>484</v>
      </c>
      <c r="L48" s="64">
        <v>529</v>
      </c>
      <c r="M48" s="64">
        <v>505</v>
      </c>
      <c r="N48" s="64">
        <v>464</v>
      </c>
      <c r="O48" s="65">
        <v>516</v>
      </c>
      <c r="P48" s="48"/>
      <c r="Q48" s="48"/>
      <c r="R48" s="48"/>
      <c r="S48" s="48"/>
      <c r="T48" s="48"/>
      <c r="U48" s="48"/>
    </row>
    <row r="49" spans="1:21" ht="30.75" customHeight="1" x14ac:dyDescent="0.15">
      <c r="A49" s="48"/>
      <c r="B49" s="1155"/>
      <c r="C49" s="1156"/>
      <c r="D49" s="62"/>
      <c r="E49" s="1161" t="s">
        <v>14</v>
      </c>
      <c r="F49" s="1161"/>
      <c r="G49" s="1161"/>
      <c r="H49" s="1161"/>
      <c r="I49" s="1161"/>
      <c r="J49" s="1162"/>
      <c r="K49" s="63">
        <v>124</v>
      </c>
      <c r="L49" s="64">
        <v>123</v>
      </c>
      <c r="M49" s="64">
        <v>125</v>
      </c>
      <c r="N49" s="64">
        <v>129</v>
      </c>
      <c r="O49" s="65">
        <v>93</v>
      </c>
      <c r="P49" s="48"/>
      <c r="Q49" s="48"/>
      <c r="R49" s="48"/>
      <c r="S49" s="48"/>
      <c r="T49" s="48"/>
      <c r="U49" s="48"/>
    </row>
    <row r="50" spans="1:21" ht="30.75" customHeight="1" x14ac:dyDescent="0.15">
      <c r="A50" s="48"/>
      <c r="B50" s="1155"/>
      <c r="C50" s="1156"/>
      <c r="D50" s="62"/>
      <c r="E50" s="1161" t="s">
        <v>15</v>
      </c>
      <c r="F50" s="1161"/>
      <c r="G50" s="1161"/>
      <c r="H50" s="1161"/>
      <c r="I50" s="1161"/>
      <c r="J50" s="1162"/>
      <c r="K50" s="63">
        <v>5</v>
      </c>
      <c r="L50" s="64">
        <v>2</v>
      </c>
      <c r="M50" s="64">
        <v>2</v>
      </c>
      <c r="N50" s="64">
        <v>2</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496</v>
      </c>
      <c r="L51" s="64">
        <v>0</v>
      </c>
      <c r="M51" s="64">
        <v>0</v>
      </c>
      <c r="N51" s="64">
        <v>0</v>
      </c>
      <c r="O51" s="65" t="s">
        <v>496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1292</v>
      </c>
      <c r="L52" s="64">
        <v>1499</v>
      </c>
      <c r="M52" s="64">
        <v>1462</v>
      </c>
      <c r="N52" s="64">
        <v>1428</v>
      </c>
      <c r="O52" s="65">
        <v>1346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553</v>
      </c>
      <c r="L53" s="69">
        <v>623</v>
      </c>
      <c r="M53" s="69">
        <v>537</v>
      </c>
      <c r="N53" s="69">
        <v>499</v>
      </c>
      <c r="O53" s="70">
        <v>590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554</v>
      </c>
      <c r="L57" s="81" t="s">
        <v>555</v>
      </c>
      <c r="M57" s="81" t="s">
        <v>556</v>
      </c>
      <c r="N57" s="81" t="s">
        <v>557</v>
      </c>
      <c r="O57" s="82" t="s">
        <v>558</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496</v>
      </c>
      <c r="L58" s="84" t="s">
        <v>496</v>
      </c>
      <c r="M58" s="84" t="s">
        <v>496</v>
      </c>
      <c r="N58" s="84" t="s">
        <v>496</v>
      </c>
      <c r="O58" s="85" t="s">
        <v>496</v>
      </c>
    </row>
    <row r="59" spans="1:21" ht="31.5" customHeight="1" x14ac:dyDescent="0.15">
      <c r="B59" s="1171"/>
      <c r="C59" s="1172"/>
      <c r="D59" s="1178" t="s">
        <v>26</v>
      </c>
      <c r="E59" s="1179"/>
      <c r="F59" s="1179"/>
      <c r="G59" s="1179"/>
      <c r="H59" s="1179"/>
      <c r="I59" s="1179"/>
      <c r="J59" s="1180"/>
      <c r="K59" s="86" t="s">
        <v>496</v>
      </c>
      <c r="L59" s="87" t="s">
        <v>496</v>
      </c>
      <c r="M59" s="87" t="s">
        <v>496</v>
      </c>
      <c r="N59" s="87" t="s">
        <v>496</v>
      </c>
      <c r="O59" s="88" t="s">
        <v>496</v>
      </c>
    </row>
    <row r="60" spans="1:21" ht="31.5" customHeight="1" thickBot="1" x14ac:dyDescent="0.2">
      <c r="B60" s="1173"/>
      <c r="C60" s="1174"/>
      <c r="D60" s="1181" t="s">
        <v>27</v>
      </c>
      <c r="E60" s="1182"/>
      <c r="F60" s="1182"/>
      <c r="G60" s="1182"/>
      <c r="H60" s="1182"/>
      <c r="I60" s="1182"/>
      <c r="J60" s="1183"/>
      <c r="K60" s="89" t="s">
        <v>496</v>
      </c>
      <c r="L60" s="90" t="s">
        <v>496</v>
      </c>
      <c r="M60" s="90" t="s">
        <v>496</v>
      </c>
      <c r="N60" s="90" t="s">
        <v>496</v>
      </c>
      <c r="O60" s="91" t="s">
        <v>496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92PQDEBM99fTzVLiecv9q4LuJr0jL+o9WPdbgIVSW8Hg7Rrtc4XQ6rkCQ5wR5u6LGWd9G/C6nznyyUAU0CBZg==" saltValue="h6faA6kcf/wVa+d3WwLD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W9" sqref="W9:AL1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534</v>
      </c>
      <c r="J40" s="103" t="s">
        <v>535</v>
      </c>
      <c r="K40" s="103" t="s">
        <v>536</v>
      </c>
      <c r="L40" s="103" t="s">
        <v>537</v>
      </c>
      <c r="M40" s="104" t="s">
        <v>538</v>
      </c>
    </row>
    <row r="41" spans="2:13" ht="27.75" customHeight="1" x14ac:dyDescent="0.15">
      <c r="B41" s="1184" t="s">
        <v>30</v>
      </c>
      <c r="C41" s="1185"/>
      <c r="D41" s="105"/>
      <c r="E41" s="1190" t="s">
        <v>31</v>
      </c>
      <c r="F41" s="1190"/>
      <c r="G41" s="1190"/>
      <c r="H41" s="1191"/>
      <c r="I41" s="343">
        <v>12014</v>
      </c>
      <c r="J41" s="344">
        <v>11282</v>
      </c>
      <c r="K41" s="344">
        <v>11437</v>
      </c>
      <c r="L41" s="344">
        <v>13023</v>
      </c>
      <c r="M41" s="345">
        <v>14808</v>
      </c>
    </row>
    <row r="42" spans="2:13" ht="27.75" customHeight="1" x14ac:dyDescent="0.15">
      <c r="B42" s="1186"/>
      <c r="C42" s="1187"/>
      <c r="D42" s="106"/>
      <c r="E42" s="1192" t="s">
        <v>32</v>
      </c>
      <c r="F42" s="1192"/>
      <c r="G42" s="1192"/>
      <c r="H42" s="1193"/>
      <c r="I42" s="346">
        <v>42</v>
      </c>
      <c r="J42" s="347">
        <v>34</v>
      </c>
      <c r="K42" s="347">
        <v>27</v>
      </c>
      <c r="L42" s="347">
        <v>20</v>
      </c>
      <c r="M42" s="348">
        <v>15</v>
      </c>
    </row>
    <row r="43" spans="2:13" ht="27.75" customHeight="1" x14ac:dyDescent="0.15">
      <c r="B43" s="1186"/>
      <c r="C43" s="1187"/>
      <c r="D43" s="106"/>
      <c r="E43" s="1192" t="s">
        <v>33</v>
      </c>
      <c r="F43" s="1192"/>
      <c r="G43" s="1192"/>
      <c r="H43" s="1193"/>
      <c r="I43" s="346">
        <v>4346</v>
      </c>
      <c r="J43" s="347">
        <v>4214</v>
      </c>
      <c r="K43" s="347">
        <v>4181</v>
      </c>
      <c r="L43" s="347">
        <v>3952</v>
      </c>
      <c r="M43" s="348">
        <v>3819</v>
      </c>
    </row>
    <row r="44" spans="2:13" ht="27.75" customHeight="1" x14ac:dyDescent="0.15">
      <c r="B44" s="1186"/>
      <c r="C44" s="1187"/>
      <c r="D44" s="106"/>
      <c r="E44" s="1192" t="s">
        <v>34</v>
      </c>
      <c r="F44" s="1192"/>
      <c r="G44" s="1192"/>
      <c r="H44" s="1193"/>
      <c r="I44" s="346">
        <v>988</v>
      </c>
      <c r="J44" s="347">
        <v>907</v>
      </c>
      <c r="K44" s="347">
        <v>770</v>
      </c>
      <c r="L44" s="347">
        <v>665</v>
      </c>
      <c r="M44" s="348">
        <v>576</v>
      </c>
    </row>
    <row r="45" spans="2:13" ht="27.75" customHeight="1" x14ac:dyDescent="0.15">
      <c r="B45" s="1186"/>
      <c r="C45" s="1187"/>
      <c r="D45" s="106"/>
      <c r="E45" s="1192" t="s">
        <v>35</v>
      </c>
      <c r="F45" s="1192"/>
      <c r="G45" s="1192"/>
      <c r="H45" s="1193"/>
      <c r="I45" s="346">
        <v>2452</v>
      </c>
      <c r="J45" s="347">
        <v>2354</v>
      </c>
      <c r="K45" s="347">
        <v>1411</v>
      </c>
      <c r="L45" s="347">
        <v>1497</v>
      </c>
      <c r="M45" s="348">
        <v>1518</v>
      </c>
    </row>
    <row r="46" spans="2:13" ht="27.75" customHeight="1" x14ac:dyDescent="0.15">
      <c r="B46" s="1186"/>
      <c r="C46" s="1187"/>
      <c r="D46" s="107"/>
      <c r="E46" s="1192" t="s">
        <v>36</v>
      </c>
      <c r="F46" s="1192"/>
      <c r="G46" s="1192"/>
      <c r="H46" s="1193"/>
      <c r="I46" s="346" t="s">
        <v>496</v>
      </c>
      <c r="J46" s="347" t="s">
        <v>496</v>
      </c>
      <c r="K46" s="347" t="s">
        <v>496</v>
      </c>
      <c r="L46" s="347" t="s">
        <v>496</v>
      </c>
      <c r="M46" s="348" t="s">
        <v>496</v>
      </c>
    </row>
    <row r="47" spans="2:13" ht="27.75" customHeight="1" x14ac:dyDescent="0.15">
      <c r="B47" s="1186"/>
      <c r="C47" s="1187"/>
      <c r="D47" s="108"/>
      <c r="E47" s="1194" t="s">
        <v>37</v>
      </c>
      <c r="F47" s="1195"/>
      <c r="G47" s="1195"/>
      <c r="H47" s="1196"/>
      <c r="I47" s="346" t="s">
        <v>496</v>
      </c>
      <c r="J47" s="347" t="s">
        <v>496</v>
      </c>
      <c r="K47" s="347" t="s">
        <v>496</v>
      </c>
      <c r="L47" s="347" t="s">
        <v>496</v>
      </c>
      <c r="M47" s="348" t="s">
        <v>496</v>
      </c>
    </row>
    <row r="48" spans="2:13" ht="27.75" customHeight="1" x14ac:dyDescent="0.15">
      <c r="B48" s="1186"/>
      <c r="C48" s="1187"/>
      <c r="D48" s="106"/>
      <c r="E48" s="1192" t="s">
        <v>38</v>
      </c>
      <c r="F48" s="1192"/>
      <c r="G48" s="1192"/>
      <c r="H48" s="1193"/>
      <c r="I48" s="346" t="s">
        <v>496</v>
      </c>
      <c r="J48" s="347" t="s">
        <v>496</v>
      </c>
      <c r="K48" s="347" t="s">
        <v>496</v>
      </c>
      <c r="L48" s="347" t="s">
        <v>496</v>
      </c>
      <c r="M48" s="348" t="s">
        <v>496</v>
      </c>
    </row>
    <row r="49" spans="2:13" ht="27.75" customHeight="1" x14ac:dyDescent="0.15">
      <c r="B49" s="1188"/>
      <c r="C49" s="1189"/>
      <c r="D49" s="106"/>
      <c r="E49" s="1192" t="s">
        <v>39</v>
      </c>
      <c r="F49" s="1192"/>
      <c r="G49" s="1192"/>
      <c r="H49" s="1193"/>
      <c r="I49" s="346" t="s">
        <v>496</v>
      </c>
      <c r="J49" s="347" t="s">
        <v>496</v>
      </c>
      <c r="K49" s="347" t="s">
        <v>496</v>
      </c>
      <c r="L49" s="347" t="s">
        <v>496</v>
      </c>
      <c r="M49" s="348" t="s">
        <v>496</v>
      </c>
    </row>
    <row r="50" spans="2:13" ht="27.75" customHeight="1" x14ac:dyDescent="0.15">
      <c r="B50" s="1197" t="s">
        <v>40</v>
      </c>
      <c r="C50" s="1198"/>
      <c r="D50" s="109"/>
      <c r="E50" s="1192" t="s">
        <v>41</v>
      </c>
      <c r="F50" s="1192"/>
      <c r="G50" s="1192"/>
      <c r="H50" s="1193"/>
      <c r="I50" s="346">
        <v>6364</v>
      </c>
      <c r="J50" s="347">
        <v>6831</v>
      </c>
      <c r="K50" s="347">
        <v>7090</v>
      </c>
      <c r="L50" s="347">
        <v>7220</v>
      </c>
      <c r="M50" s="348">
        <v>6448</v>
      </c>
    </row>
    <row r="51" spans="2:13" ht="27.75" customHeight="1" x14ac:dyDescent="0.15">
      <c r="B51" s="1186"/>
      <c r="C51" s="1187"/>
      <c r="D51" s="106"/>
      <c r="E51" s="1192" t="s">
        <v>42</v>
      </c>
      <c r="F51" s="1192"/>
      <c r="G51" s="1192"/>
      <c r="H51" s="1193"/>
      <c r="I51" s="346">
        <v>33</v>
      </c>
      <c r="J51" s="347">
        <v>22</v>
      </c>
      <c r="K51" s="347">
        <v>16</v>
      </c>
      <c r="L51" s="347">
        <v>12</v>
      </c>
      <c r="M51" s="348">
        <v>9</v>
      </c>
    </row>
    <row r="52" spans="2:13" ht="27.75" customHeight="1" x14ac:dyDescent="0.15">
      <c r="B52" s="1188"/>
      <c r="C52" s="1189"/>
      <c r="D52" s="106"/>
      <c r="E52" s="1192" t="s">
        <v>43</v>
      </c>
      <c r="F52" s="1192"/>
      <c r="G52" s="1192"/>
      <c r="H52" s="1193"/>
      <c r="I52" s="346">
        <v>11545</v>
      </c>
      <c r="J52" s="347">
        <v>11061</v>
      </c>
      <c r="K52" s="347">
        <v>10899</v>
      </c>
      <c r="L52" s="347">
        <v>11966</v>
      </c>
      <c r="M52" s="348">
        <v>12970</v>
      </c>
    </row>
    <row r="53" spans="2:13" ht="27.75" customHeight="1" thickBot="1" x14ac:dyDescent="0.2">
      <c r="B53" s="1199" t="s">
        <v>19</v>
      </c>
      <c r="C53" s="1200"/>
      <c r="D53" s="110"/>
      <c r="E53" s="1201" t="s">
        <v>44</v>
      </c>
      <c r="F53" s="1201"/>
      <c r="G53" s="1201"/>
      <c r="H53" s="1202"/>
      <c r="I53" s="349">
        <v>1900</v>
      </c>
      <c r="J53" s="350">
        <v>878</v>
      </c>
      <c r="K53" s="350">
        <v>-179</v>
      </c>
      <c r="L53" s="350">
        <v>-40</v>
      </c>
      <c r="M53" s="351">
        <v>1309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Zt3ebQuv4X+Vfess12cjyBnN/wiNS9pQ0cZLlLeShxXGGabZoDPBdpkRBoWdfmGlsPfKbQRB0QfNKSOCAy68w==" saltValue="KwlGNi+aukqkgWqDRtVh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W9" sqref="W9:AL1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536</v>
      </c>
      <c r="G54" s="119" t="s">
        <v>537</v>
      </c>
      <c r="H54" s="120" t="s">
        <v>538</v>
      </c>
    </row>
    <row r="55" spans="2:8" ht="52.5" customHeight="1" x14ac:dyDescent="0.15">
      <c r="B55" s="121"/>
      <c r="C55" s="1211" t="s">
        <v>46</v>
      </c>
      <c r="D55" s="1211"/>
      <c r="E55" s="1212"/>
      <c r="F55" s="352">
        <v>3041</v>
      </c>
      <c r="G55" s="352">
        <v>3041</v>
      </c>
      <c r="H55" s="353">
        <v>3042</v>
      </c>
    </row>
    <row r="56" spans="2:8" ht="52.5" customHeight="1" x14ac:dyDescent="0.15">
      <c r="B56" s="122"/>
      <c r="C56" s="1213" t="s">
        <v>47</v>
      </c>
      <c r="D56" s="1213"/>
      <c r="E56" s="1214"/>
      <c r="F56" s="354">
        <v>1022</v>
      </c>
      <c r="G56" s="354">
        <v>1092</v>
      </c>
      <c r="H56" s="355">
        <v>593</v>
      </c>
    </row>
    <row r="57" spans="2:8" ht="53.25" customHeight="1" x14ac:dyDescent="0.15">
      <c r="B57" s="122"/>
      <c r="C57" s="1215" t="s">
        <v>48</v>
      </c>
      <c r="D57" s="1215"/>
      <c r="E57" s="1216"/>
      <c r="F57" s="356">
        <v>4619</v>
      </c>
      <c r="G57" s="356">
        <v>4603</v>
      </c>
      <c r="H57" s="357">
        <v>4004</v>
      </c>
    </row>
    <row r="58" spans="2:8" ht="45.75" customHeight="1" x14ac:dyDescent="0.15">
      <c r="B58" s="123"/>
      <c r="C58" s="1203" t="s">
        <v>579</v>
      </c>
      <c r="D58" s="1204"/>
      <c r="E58" s="1205"/>
      <c r="F58" s="358">
        <v>1440</v>
      </c>
      <c r="G58" s="358">
        <v>1614</v>
      </c>
      <c r="H58" s="359">
        <v>1365</v>
      </c>
    </row>
    <row r="59" spans="2:8" ht="45.75" customHeight="1" x14ac:dyDescent="0.15">
      <c r="B59" s="123"/>
      <c r="C59" s="1203" t="s">
        <v>580</v>
      </c>
      <c r="D59" s="1204"/>
      <c r="E59" s="1205"/>
      <c r="F59" s="358">
        <v>1596</v>
      </c>
      <c r="G59" s="358">
        <v>1520</v>
      </c>
      <c r="H59" s="359">
        <v>1356</v>
      </c>
    </row>
    <row r="60" spans="2:8" ht="45.75" customHeight="1" x14ac:dyDescent="0.15">
      <c r="B60" s="123"/>
      <c r="C60" s="1203" t="s">
        <v>581</v>
      </c>
      <c r="D60" s="1204"/>
      <c r="E60" s="1205"/>
      <c r="F60" s="358" t="s">
        <v>584</v>
      </c>
      <c r="G60" s="358">
        <v>353</v>
      </c>
      <c r="H60" s="359">
        <v>306</v>
      </c>
    </row>
    <row r="61" spans="2:8" ht="45.75" customHeight="1" x14ac:dyDescent="0.15">
      <c r="B61" s="123"/>
      <c r="C61" s="1203" t="s">
        <v>582</v>
      </c>
      <c r="D61" s="1204"/>
      <c r="E61" s="1205"/>
      <c r="F61" s="358">
        <v>385</v>
      </c>
      <c r="G61" s="358">
        <v>385</v>
      </c>
      <c r="H61" s="359">
        <v>235</v>
      </c>
    </row>
    <row r="62" spans="2:8" ht="45.75" customHeight="1" thickBot="1" x14ac:dyDescent="0.2">
      <c r="B62" s="124"/>
      <c r="C62" s="1206" t="s">
        <v>583</v>
      </c>
      <c r="D62" s="1207"/>
      <c r="E62" s="1208"/>
      <c r="F62" s="360" t="s">
        <v>584</v>
      </c>
      <c r="G62" s="360">
        <v>201</v>
      </c>
      <c r="H62" s="361">
        <v>201</v>
      </c>
    </row>
    <row r="63" spans="2:8" ht="52.5" customHeight="1" thickBot="1" x14ac:dyDescent="0.2">
      <c r="B63" s="125"/>
      <c r="C63" s="1209" t="s">
        <v>49</v>
      </c>
      <c r="D63" s="1209"/>
      <c r="E63" s="1210"/>
      <c r="F63" s="362">
        <v>8682</v>
      </c>
      <c r="G63" s="362">
        <v>8736</v>
      </c>
      <c r="H63" s="363">
        <v>7640</v>
      </c>
    </row>
    <row r="64" spans="2:8" x14ac:dyDescent="0.15"/>
  </sheetData>
  <sheetProtection algorithmName="SHA-512" hashValue="CVg8kbIr+XlLllILsDFXHAKY5mwtbehmUuhWyy+z7twEL8ehOMtJMyTgYlkSl8/7GoQmOFeEsfuLLgJth+YsIw==" saltValue="9gCdKL1N9csA1D9waVSk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533</v>
      </c>
      <c r="G2" s="139"/>
      <c r="H2" s="140"/>
    </row>
    <row r="3" spans="1:8" x14ac:dyDescent="0.15">
      <c r="A3" s="136" t="s">
        <v>526</v>
      </c>
      <c r="B3" s="141"/>
      <c r="C3" s="142"/>
      <c r="D3" s="143">
        <v>153249</v>
      </c>
      <c r="E3" s="144"/>
      <c r="F3" s="145">
        <v>94796</v>
      </c>
      <c r="G3" s="146"/>
      <c r="H3" s="147"/>
    </row>
    <row r="4" spans="1:8" x14ac:dyDescent="0.15">
      <c r="A4" s="148"/>
      <c r="B4" s="149"/>
      <c r="C4" s="150"/>
      <c r="D4" s="151">
        <v>91361</v>
      </c>
      <c r="E4" s="152"/>
      <c r="F4" s="153">
        <v>55781</v>
      </c>
      <c r="G4" s="154"/>
      <c r="H4" s="155"/>
    </row>
    <row r="5" spans="1:8" x14ac:dyDescent="0.15">
      <c r="A5" s="136" t="s">
        <v>528</v>
      </c>
      <c r="B5" s="141"/>
      <c r="C5" s="142"/>
      <c r="D5" s="143">
        <v>143538</v>
      </c>
      <c r="E5" s="144"/>
      <c r="F5" s="145">
        <v>85942</v>
      </c>
      <c r="G5" s="146"/>
      <c r="H5" s="147"/>
    </row>
    <row r="6" spans="1:8" x14ac:dyDescent="0.15">
      <c r="A6" s="148"/>
      <c r="B6" s="149"/>
      <c r="C6" s="150"/>
      <c r="D6" s="151">
        <v>85299</v>
      </c>
      <c r="E6" s="152"/>
      <c r="F6" s="153">
        <v>48630</v>
      </c>
      <c r="G6" s="154"/>
      <c r="H6" s="155"/>
    </row>
    <row r="7" spans="1:8" x14ac:dyDescent="0.15">
      <c r="A7" s="136" t="s">
        <v>529</v>
      </c>
      <c r="B7" s="141"/>
      <c r="C7" s="142"/>
      <c r="D7" s="143">
        <v>211552</v>
      </c>
      <c r="E7" s="144"/>
      <c r="F7" s="145">
        <v>95007</v>
      </c>
      <c r="G7" s="146"/>
      <c r="H7" s="147"/>
    </row>
    <row r="8" spans="1:8" x14ac:dyDescent="0.15">
      <c r="A8" s="148"/>
      <c r="B8" s="149"/>
      <c r="C8" s="150"/>
      <c r="D8" s="151">
        <v>45014</v>
      </c>
      <c r="E8" s="152"/>
      <c r="F8" s="153">
        <v>48509</v>
      </c>
      <c r="G8" s="154"/>
      <c r="H8" s="155"/>
    </row>
    <row r="9" spans="1:8" x14ac:dyDescent="0.15">
      <c r="A9" s="136" t="s">
        <v>530</v>
      </c>
      <c r="B9" s="141"/>
      <c r="C9" s="142"/>
      <c r="D9" s="143">
        <v>339706</v>
      </c>
      <c r="E9" s="144"/>
      <c r="F9" s="145">
        <v>98176</v>
      </c>
      <c r="G9" s="146"/>
      <c r="H9" s="147"/>
    </row>
    <row r="10" spans="1:8" x14ac:dyDescent="0.15">
      <c r="A10" s="148"/>
      <c r="B10" s="149"/>
      <c r="C10" s="150"/>
      <c r="D10" s="151">
        <v>101438</v>
      </c>
      <c r="E10" s="152"/>
      <c r="F10" s="153">
        <v>58489</v>
      </c>
      <c r="G10" s="154"/>
      <c r="H10" s="155"/>
    </row>
    <row r="11" spans="1:8" x14ac:dyDescent="0.15">
      <c r="A11" s="136" t="s">
        <v>531</v>
      </c>
      <c r="B11" s="141"/>
      <c r="C11" s="142"/>
      <c r="D11" s="143">
        <v>343038</v>
      </c>
      <c r="E11" s="144"/>
      <c r="F11" s="145">
        <v>119283</v>
      </c>
      <c r="G11" s="146"/>
      <c r="H11" s="147"/>
    </row>
    <row r="12" spans="1:8" x14ac:dyDescent="0.15">
      <c r="A12" s="148"/>
      <c r="B12" s="149"/>
      <c r="C12" s="156"/>
      <c r="D12" s="151">
        <v>232883</v>
      </c>
      <c r="E12" s="152"/>
      <c r="F12" s="153">
        <v>64747</v>
      </c>
      <c r="G12" s="154"/>
      <c r="H12" s="155"/>
    </row>
    <row r="13" spans="1:8" x14ac:dyDescent="0.15">
      <c r="A13" s="136"/>
      <c r="B13" s="141"/>
      <c r="C13" s="157"/>
      <c r="D13" s="158">
        <v>238217</v>
      </c>
      <c r="E13" s="159"/>
      <c r="F13" s="160">
        <v>98641</v>
      </c>
      <c r="G13" s="161"/>
      <c r="H13" s="147"/>
    </row>
    <row r="14" spans="1:8" x14ac:dyDescent="0.15">
      <c r="A14" s="148"/>
      <c r="B14" s="149"/>
      <c r="C14" s="150"/>
      <c r="D14" s="151">
        <v>111199</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11.25</v>
      </c>
      <c r="C19" s="162">
        <f>ROUND(VALUE(SUBSTITUTE(実質収支比率等に係る経年分析!G$48,"▲","-")),2)</f>
        <v>6.5</v>
      </c>
      <c r="D19" s="162">
        <f>ROUND(VALUE(SUBSTITUTE(実質収支比率等に係る経年分析!H$48,"▲","-")),2)</f>
        <v>5.66</v>
      </c>
      <c r="E19" s="162">
        <f>ROUND(VALUE(SUBSTITUTE(実質収支比率等に係る経年分析!I$48,"▲","-")),2)</f>
        <v>6.17</v>
      </c>
      <c r="F19" s="162">
        <f>ROUND(VALUE(SUBSTITUTE(実質収支比率等に係る経年分析!J$48,"▲","-")),2)</f>
        <v>6.27</v>
      </c>
    </row>
    <row r="20" spans="1:11" x14ac:dyDescent="0.15">
      <c r="A20" s="162" t="s">
        <v>53</v>
      </c>
      <c r="B20" s="162">
        <f>ROUND(VALUE(SUBSTITUTE(実質収支比率等に係る経年分析!F$47,"▲","-")),2)</f>
        <v>47.23</v>
      </c>
      <c r="C20" s="162">
        <f>ROUND(VALUE(SUBSTITUTE(実質収支比率等に係る経年分析!G$47,"▲","-")),2)</f>
        <v>43.96</v>
      </c>
      <c r="D20" s="162">
        <f>ROUND(VALUE(SUBSTITUTE(実質収支比率等に係る経年分析!H$47,"▲","-")),2)</f>
        <v>41.9</v>
      </c>
      <c r="E20" s="162">
        <f>ROUND(VALUE(SUBSTITUTE(実質収支比率等に係る経年分析!I$47,"▲","-")),2)</f>
        <v>41.6</v>
      </c>
      <c r="F20" s="162">
        <f>ROUND(VALUE(SUBSTITUTE(実質収支比率等に係る経年分析!J$47,"▲","-")),2)</f>
        <v>41.49</v>
      </c>
    </row>
    <row r="21" spans="1:11" x14ac:dyDescent="0.15">
      <c r="A21" s="162" t="s">
        <v>54</v>
      </c>
      <c r="B21" s="162">
        <f>IF(ISNUMBER(VALUE(SUBSTITUTE(実質収支比率等に係る経年分析!F$49,"▲","-"))),ROUND(VALUE(SUBSTITUTE(実質収支比率等に係る経年分析!F$49,"▲","-")),2),NA())</f>
        <v>2.2999999999999998</v>
      </c>
      <c r="C21" s="162">
        <f>IF(ISNUMBER(VALUE(SUBSTITUTE(実質収支比率等に係る経年分析!G$49,"▲","-"))),ROUND(VALUE(SUBSTITUTE(実質収支比率等に係る経年分析!G$49,"▲","-")),2),NA())</f>
        <v>6.11</v>
      </c>
      <c r="D21" s="162">
        <f>IF(ISNUMBER(VALUE(SUBSTITUTE(実質収支比率等に係る経年分析!H$49,"▲","-"))),ROUND(VALUE(SUBSTITUTE(実質収支比率等に係る経年分析!H$49,"▲","-")),2),NA())</f>
        <v>2.2599999999999998</v>
      </c>
      <c r="E21" s="162">
        <f>IF(ISNUMBER(VALUE(SUBSTITUTE(実質収支比率等に係る経年分析!I$49,"▲","-"))),ROUND(VALUE(SUBSTITUTE(実質収支比率等に係る経年分析!I$49,"▲","-")),2),NA())</f>
        <v>7.21</v>
      </c>
      <c r="F21" s="162">
        <f>IF(ISNUMBER(VALUE(SUBSTITUTE(実質収支比率等に係る経年分析!J$49,"▲","-"))),ROUND(VALUE(SUBSTITUTE(実質収支比率等に係る経年分析!J$49,"▲","-")),2),NA())</f>
        <v>6.94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0.87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0.78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0.61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3.21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0.03</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美咲町後期高齢者医療特別会計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0.08</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15">
      <c r="A30" s="163" t="str">
        <f>IF(連結実質赤字比率に係る赤字・黒字の構成分析!C$40="",NA(),連結実質赤字比率に係る赤字・黒字の構成分析!C$40)</f>
        <v>美咲町みさきネット事業特別会計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15">
      <c r="A31" s="163" t="str">
        <f>IF(連結実質赤字比率に係る赤字・黒字の構成分析!C$39="",NA(),連結実質赤字比率に係る赤字・黒字の構成分析!C$39)</f>
        <v>美咲町国民健康保険事業特別会計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1.24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0.42</v>
      </c>
    </row>
    <row r="32" spans="1:11" x14ac:dyDescent="0.15">
      <c r="A32" s="163" t="str">
        <f>IF(連結実質赤字比率に係る赤字・黒字の構成分析!C$38="",NA(),連結実質赤字比率に係る赤字・黒字の構成分析!C$38)</f>
        <v>美咲町介護保険事業特別会計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1.1299999999999999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2.5299999999999998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2.54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1.68</v>
      </c>
    </row>
    <row r="33" spans="1:16" x14ac:dyDescent="0.15">
      <c r="A33" s="163" t="str">
        <f>IF(連結実質赤字比率に係る赤字・黒字の構成分析!C$37="",NA(),連結実質赤字比率に係る赤字・黒字の構成分析!C$37)</f>
        <v>美咲町下水道事業会計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2.52</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11.43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6.33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5.72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6.31</v>
      </c>
    </row>
    <row r="35" spans="1:16" x14ac:dyDescent="0.15">
      <c r="A35" s="163" t="str">
        <f>IF(連結実質赤字比率に係る赤字・黒字の構成分析!C$35="",NA(),連結実質赤字比率に係る赤字・黒字の構成分析!C$35)</f>
        <v>美咲町水道事業会計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7.72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9.42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12.05</v>
      </c>
    </row>
    <row r="36" spans="1:16" x14ac:dyDescent="0.15">
      <c r="A36" s="163" t="str">
        <f>IF(連結実質赤字比率に係る赤字・黒字の構成分析!C$34="",NA(),連結実質赤字比率に係る赤字・黒字の構成分析!C$34)</f>
        <v>美咲町住宅新築資金等貸付事業特別会計</v>
      </c>
      <c r="B36" s="163">
        <f>IF(ROUND(VALUE(SUBSTITUTE(連結実質赤字比率に係る赤字・黒字の構成分析!F$34,"▲", "-")), 2) &lt; 0, ABS(ROUND(VALUE(SUBSTITUTE(連結実質赤字比率に係る赤字・黒字の構成分析!F$34,"▲", "-")), 2)), NA())</f>
        <v>0.28999999999999998</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0.23</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0.2</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0.17</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0.14000000000000001</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1292</v>
      </c>
      <c r="E42" s="164"/>
      <c r="F42" s="164"/>
      <c r="G42" s="164">
        <f>'実質公債費比率（分子）の構造'!L$52</f>
        <v>1499</v>
      </c>
      <c r="H42" s="164"/>
      <c r="I42" s="164"/>
      <c r="J42" s="164">
        <f>'実質公債費比率（分子）の構造'!M$52</f>
        <v>1462</v>
      </c>
      <c r="K42" s="164"/>
      <c r="L42" s="164"/>
      <c r="M42" s="164">
        <f>'実質公債費比率（分子）の構造'!N$52</f>
        <v>1428</v>
      </c>
      <c r="N42" s="164"/>
      <c r="O42" s="164"/>
      <c r="P42" s="164">
        <f>'実質公債費比率（分子）の構造'!O$52</f>
        <v>1346</v>
      </c>
    </row>
    <row r="43" spans="1:16" x14ac:dyDescent="0.15">
      <c r="A43" s="164" t="s">
        <v>16</v>
      </c>
      <c r="B43" s="164" t="str">
        <f>'実質公債費比率（分子）の構造'!K$51</f>
        <v>-</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15">
      <c r="A44" s="164" t="s">
        <v>62</v>
      </c>
      <c r="B44" s="164">
        <f>'実質公債費比率（分子）の構造'!K$50</f>
        <v>5</v>
      </c>
      <c r="C44" s="164"/>
      <c r="D44" s="164"/>
      <c r="E44" s="164">
        <f>'実質公債費比率（分子）の構造'!L$50</f>
        <v>2</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15">
      <c r="A45" s="164" t="s">
        <v>63</v>
      </c>
      <c r="B45" s="164">
        <f>'実質公債費比率（分子）の構造'!K$49</f>
        <v>124</v>
      </c>
      <c r="C45" s="164"/>
      <c r="D45" s="164"/>
      <c r="E45" s="164">
        <f>'実質公債費比率（分子）の構造'!L$49</f>
        <v>123</v>
      </c>
      <c r="F45" s="164"/>
      <c r="G45" s="164"/>
      <c r="H45" s="164">
        <f>'実質公債費比率（分子）の構造'!M$49</f>
        <v>125</v>
      </c>
      <c r="I45" s="164"/>
      <c r="J45" s="164"/>
      <c r="K45" s="164">
        <f>'実質公債費比率（分子）の構造'!N$49</f>
        <v>129</v>
      </c>
      <c r="L45" s="164"/>
      <c r="M45" s="164"/>
      <c r="N45" s="164">
        <f>'実質公債費比率（分子）の構造'!O$49</f>
        <v>93</v>
      </c>
      <c r="O45" s="164"/>
      <c r="P45" s="164"/>
    </row>
    <row r="46" spans="1:16" x14ac:dyDescent="0.15">
      <c r="A46" s="164" t="s">
        <v>64</v>
      </c>
      <c r="B46" s="164">
        <f>'実質公債費比率（分子）の構造'!K$48</f>
        <v>484</v>
      </c>
      <c r="C46" s="164"/>
      <c r="D46" s="164"/>
      <c r="E46" s="164">
        <f>'実質公債費比率（分子）の構造'!L$48</f>
        <v>529</v>
      </c>
      <c r="F46" s="164"/>
      <c r="G46" s="164"/>
      <c r="H46" s="164">
        <f>'実質公債費比率（分子）の構造'!M$48</f>
        <v>505</v>
      </c>
      <c r="I46" s="164"/>
      <c r="J46" s="164"/>
      <c r="K46" s="164">
        <f>'実質公債費比率（分子）の構造'!N$48</f>
        <v>464</v>
      </c>
      <c r="L46" s="164"/>
      <c r="M46" s="164"/>
      <c r="N46" s="164">
        <f>'実質公債費比率（分子）の構造'!O$48</f>
        <v>516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1232</v>
      </c>
      <c r="C49" s="164"/>
      <c r="D49" s="164"/>
      <c r="E49" s="164">
        <f>'実質公債費比率（分子）の構造'!L$45</f>
        <v>1468</v>
      </c>
      <c r="F49" s="164"/>
      <c r="G49" s="164"/>
      <c r="H49" s="164">
        <f>'実質公債費比率（分子）の構造'!M$45</f>
        <v>1367</v>
      </c>
      <c r="I49" s="164"/>
      <c r="J49" s="164"/>
      <c r="K49" s="164">
        <f>'実質公債費比率（分子）の構造'!N$45</f>
        <v>1332</v>
      </c>
      <c r="L49" s="164"/>
      <c r="M49" s="164"/>
      <c r="N49" s="164">
        <f>'実質公債費比率（分子）の構造'!O$45</f>
        <v>1325</v>
      </c>
      <c r="O49" s="164"/>
      <c r="P49" s="164"/>
    </row>
    <row r="50" spans="1:16" x14ac:dyDescent="0.15">
      <c r="A50" s="164" t="s">
        <v>67</v>
      </c>
      <c r="B50" s="164" t="e">
        <f>NA()</f>
        <v>#N/A</v>
      </c>
      <c r="C50" s="164">
        <f>IF(ISNUMBER('実質公債費比率（分子）の構造'!K$53),'実質公債費比率（分子）の構造'!K$53,NA())</f>
        <v>553</v>
      </c>
      <c r="D50" s="164" t="e">
        <f>NA()</f>
        <v>#N/A</v>
      </c>
      <c r="E50" s="164" t="e">
        <f>NA()</f>
        <v>#N/A</v>
      </c>
      <c r="F50" s="164">
        <f>IF(ISNUMBER('実質公債費比率（分子）の構造'!L$53),'実質公債費比率（分子）の構造'!L$53,NA())</f>
        <v>623</v>
      </c>
      <c r="G50" s="164" t="e">
        <f>NA()</f>
        <v>#N/A</v>
      </c>
      <c r="H50" s="164" t="e">
        <f>NA()</f>
        <v>#N/A</v>
      </c>
      <c r="I50" s="164">
        <f>IF(ISNUMBER('実質公債費比率（分子）の構造'!M$53),'実質公債費比率（分子）の構造'!M$53,NA())</f>
        <v>537</v>
      </c>
      <c r="J50" s="164" t="e">
        <f>NA()</f>
        <v>#N/A</v>
      </c>
      <c r="K50" s="164" t="e">
        <f>NA()</f>
        <v>#N/A</v>
      </c>
      <c r="L50" s="164">
        <f>IF(ISNUMBER('実質公債費比率（分子）の構造'!N$53),'実質公債費比率（分子）の構造'!N$53,NA())</f>
        <v>499</v>
      </c>
      <c r="M50" s="164" t="e">
        <f>NA()</f>
        <v>#N/A</v>
      </c>
      <c r="N50" s="164" t="e">
        <f>NA()</f>
        <v>#N/A</v>
      </c>
      <c r="O50" s="164">
        <f>IF(ISNUMBER('実質公債費比率（分子）の構造'!O$53),'実質公債費比率（分子）の構造'!O$53,NA())</f>
        <v>590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11545</v>
      </c>
      <c r="E56" s="163"/>
      <c r="F56" s="163"/>
      <c r="G56" s="163">
        <f>'将来負担比率（分子）の構造'!J$52</f>
        <v>11061</v>
      </c>
      <c r="H56" s="163"/>
      <c r="I56" s="163"/>
      <c r="J56" s="163">
        <f>'将来負担比率（分子）の構造'!K$52</f>
        <v>10899</v>
      </c>
      <c r="K56" s="163"/>
      <c r="L56" s="163"/>
      <c r="M56" s="163">
        <f>'将来負担比率（分子）の構造'!L$52</f>
        <v>11966</v>
      </c>
      <c r="N56" s="163"/>
      <c r="O56" s="163"/>
      <c r="P56" s="163">
        <f>'将来負担比率（分子）の構造'!M$52</f>
        <v>12970</v>
      </c>
    </row>
    <row r="57" spans="1:16" x14ac:dyDescent="0.15">
      <c r="A57" s="163" t="s">
        <v>42</v>
      </c>
      <c r="B57" s="163"/>
      <c r="C57" s="163"/>
      <c r="D57" s="163">
        <f>'将来負担比率（分子）の構造'!I$51</f>
        <v>33</v>
      </c>
      <c r="E57" s="163"/>
      <c r="F57" s="163"/>
      <c r="G57" s="163">
        <f>'将来負担比率（分子）の構造'!J$51</f>
        <v>22</v>
      </c>
      <c r="H57" s="163"/>
      <c r="I57" s="163"/>
      <c r="J57" s="163">
        <f>'将来負担比率（分子）の構造'!K$51</f>
        <v>16</v>
      </c>
      <c r="K57" s="163"/>
      <c r="L57" s="163"/>
      <c r="M57" s="163">
        <f>'将来負担比率（分子）の構造'!L$51</f>
        <v>12</v>
      </c>
      <c r="N57" s="163"/>
      <c r="O57" s="163"/>
      <c r="P57" s="163">
        <f>'将来負担比率（分子）の構造'!M$51</f>
        <v>9</v>
      </c>
    </row>
    <row r="58" spans="1:16" x14ac:dyDescent="0.15">
      <c r="A58" s="163" t="s">
        <v>41</v>
      </c>
      <c r="B58" s="163"/>
      <c r="C58" s="163"/>
      <c r="D58" s="163">
        <f>'将来負担比率（分子）の構造'!I$50</f>
        <v>6364</v>
      </c>
      <c r="E58" s="163"/>
      <c r="F58" s="163"/>
      <c r="G58" s="163">
        <f>'将来負担比率（分子）の構造'!J$50</f>
        <v>6831</v>
      </c>
      <c r="H58" s="163"/>
      <c r="I58" s="163"/>
      <c r="J58" s="163">
        <f>'将来負担比率（分子）の構造'!K$50</f>
        <v>7090</v>
      </c>
      <c r="K58" s="163"/>
      <c r="L58" s="163"/>
      <c r="M58" s="163">
        <f>'将来負担比率（分子）の構造'!L$50</f>
        <v>7220</v>
      </c>
      <c r="N58" s="163"/>
      <c r="O58" s="163"/>
      <c r="P58" s="163">
        <f>'将来負担比率（分子）の構造'!M$50</f>
        <v>6448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2452</v>
      </c>
      <c r="C62" s="163"/>
      <c r="D62" s="163"/>
      <c r="E62" s="163">
        <f>'将来負担比率（分子）の構造'!J$45</f>
        <v>2354</v>
      </c>
      <c r="F62" s="163"/>
      <c r="G62" s="163"/>
      <c r="H62" s="163">
        <f>'将来負担比率（分子）の構造'!K$45</f>
        <v>1411</v>
      </c>
      <c r="I62" s="163"/>
      <c r="J62" s="163"/>
      <c r="K62" s="163">
        <f>'将来負担比率（分子）の構造'!L$45</f>
        <v>1497</v>
      </c>
      <c r="L62" s="163"/>
      <c r="M62" s="163"/>
      <c r="N62" s="163">
        <f>'将来負担比率（分子）の構造'!M$45</f>
        <v>1518</v>
      </c>
      <c r="O62" s="163"/>
      <c r="P62" s="163"/>
    </row>
    <row r="63" spans="1:16" x14ac:dyDescent="0.15">
      <c r="A63" s="163" t="s">
        <v>34</v>
      </c>
      <c r="B63" s="163">
        <f>'将来負担比率（分子）の構造'!I$44</f>
        <v>988</v>
      </c>
      <c r="C63" s="163"/>
      <c r="D63" s="163"/>
      <c r="E63" s="163">
        <f>'将来負担比率（分子）の構造'!J$44</f>
        <v>907</v>
      </c>
      <c r="F63" s="163"/>
      <c r="G63" s="163"/>
      <c r="H63" s="163">
        <f>'将来負担比率（分子）の構造'!K$44</f>
        <v>770</v>
      </c>
      <c r="I63" s="163"/>
      <c r="J63" s="163"/>
      <c r="K63" s="163">
        <f>'将来負担比率（分子）の構造'!L$44</f>
        <v>665</v>
      </c>
      <c r="L63" s="163"/>
      <c r="M63" s="163"/>
      <c r="N63" s="163">
        <f>'将来負担比率（分子）の構造'!M$44</f>
        <v>576</v>
      </c>
      <c r="O63" s="163"/>
      <c r="P63" s="163"/>
    </row>
    <row r="64" spans="1:16" x14ac:dyDescent="0.15">
      <c r="A64" s="163" t="s">
        <v>33</v>
      </c>
      <c r="B64" s="163">
        <f>'将来負担比率（分子）の構造'!I$43</f>
        <v>4346</v>
      </c>
      <c r="C64" s="163"/>
      <c r="D64" s="163"/>
      <c r="E64" s="163">
        <f>'将来負担比率（分子）の構造'!J$43</f>
        <v>4214</v>
      </c>
      <c r="F64" s="163"/>
      <c r="G64" s="163"/>
      <c r="H64" s="163">
        <f>'将来負担比率（分子）の構造'!K$43</f>
        <v>4181</v>
      </c>
      <c r="I64" s="163"/>
      <c r="J64" s="163"/>
      <c r="K64" s="163">
        <f>'将来負担比率（分子）の構造'!L$43</f>
        <v>3952</v>
      </c>
      <c r="L64" s="163"/>
      <c r="M64" s="163"/>
      <c r="N64" s="163">
        <f>'将来負担比率（分子）の構造'!M$43</f>
        <v>3819</v>
      </c>
      <c r="O64" s="163"/>
      <c r="P64" s="163"/>
    </row>
    <row r="65" spans="1:16" x14ac:dyDescent="0.15">
      <c r="A65" s="163" t="s">
        <v>32</v>
      </c>
      <c r="B65" s="163">
        <f>'将来負担比率（分子）の構造'!I$42</f>
        <v>42</v>
      </c>
      <c r="C65" s="163"/>
      <c r="D65" s="163"/>
      <c r="E65" s="163">
        <f>'将来負担比率（分子）の構造'!J$42</f>
        <v>34</v>
      </c>
      <c r="F65" s="163"/>
      <c r="G65" s="163"/>
      <c r="H65" s="163">
        <f>'将来負担比率（分子）の構造'!K$42</f>
        <v>27</v>
      </c>
      <c r="I65" s="163"/>
      <c r="J65" s="163"/>
      <c r="K65" s="163">
        <f>'将来負担比率（分子）の構造'!L$42</f>
        <v>20</v>
      </c>
      <c r="L65" s="163"/>
      <c r="M65" s="163"/>
      <c r="N65" s="163">
        <f>'将来負担比率（分子）の構造'!M$42</f>
        <v>15</v>
      </c>
      <c r="O65" s="163"/>
      <c r="P65" s="163"/>
    </row>
    <row r="66" spans="1:16" x14ac:dyDescent="0.15">
      <c r="A66" s="163" t="s">
        <v>31</v>
      </c>
      <c r="B66" s="163">
        <f>'将来負担比率（分子）の構造'!I$41</f>
        <v>12014</v>
      </c>
      <c r="C66" s="163"/>
      <c r="D66" s="163"/>
      <c r="E66" s="163">
        <f>'将来負担比率（分子）の構造'!J$41</f>
        <v>11282</v>
      </c>
      <c r="F66" s="163"/>
      <c r="G66" s="163"/>
      <c r="H66" s="163">
        <f>'将来負担比率（分子）の構造'!K$41</f>
        <v>11437</v>
      </c>
      <c r="I66" s="163"/>
      <c r="J66" s="163"/>
      <c r="K66" s="163">
        <f>'将来負担比率（分子）の構造'!L$41</f>
        <v>13023</v>
      </c>
      <c r="L66" s="163"/>
      <c r="M66" s="163"/>
      <c r="N66" s="163">
        <f>'将来負担比率（分子）の構造'!M$41</f>
        <v>14808</v>
      </c>
      <c r="O66" s="163"/>
      <c r="P66" s="163"/>
    </row>
    <row r="67" spans="1:16" x14ac:dyDescent="0.15">
      <c r="A67" s="163" t="s">
        <v>71</v>
      </c>
      <c r="B67" s="163" t="e">
        <f>NA()</f>
        <v>#N/A</v>
      </c>
      <c r="C67" s="163">
        <f>IF(ISNUMBER('将来負担比率（分子）の構造'!I$53), IF('将来負担比率（分子）の構造'!I$53 &lt; 0, 0, '将来負担比率（分子）の構造'!I$53), NA())</f>
        <v>1900</v>
      </c>
      <c r="D67" s="163" t="e">
        <f>NA()</f>
        <v>#N/A</v>
      </c>
      <c r="E67" s="163" t="e">
        <f>NA()</f>
        <v>#N/A</v>
      </c>
      <c r="F67" s="163">
        <f>IF(ISNUMBER('将来負担比率（分子）の構造'!J$53), IF('将来負担比率（分子）の構造'!J$53 &lt; 0, 0, '将来負担比率（分子）の構造'!J$53), NA())</f>
        <v>878</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1309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3041</v>
      </c>
      <c r="C72" s="167">
        <f>基金残高に係る経年分析!G55</f>
        <v>3041</v>
      </c>
      <c r="D72" s="167">
        <f>基金残高に係る経年分析!H55</f>
        <v>3042</v>
      </c>
    </row>
    <row r="73" spans="1:16" x14ac:dyDescent="0.15">
      <c r="A73" s="166" t="s">
        <v>74</v>
      </c>
      <c r="B73" s="167">
        <f>基金残高に係る経年分析!F56</f>
        <v>1022</v>
      </c>
      <c r="C73" s="167">
        <f>基金残高に係る経年分析!G56</f>
        <v>1092</v>
      </c>
      <c r="D73" s="167">
        <f>基金残高に係る経年分析!H56</f>
        <v>593</v>
      </c>
    </row>
    <row r="74" spans="1:16" x14ac:dyDescent="0.15">
      <c r="A74" s="166" t="s">
        <v>75</v>
      </c>
      <c r="B74" s="167">
        <f>基金残高に係る経年分析!F57</f>
        <v>4619</v>
      </c>
      <c r="C74" s="167">
        <f>基金残高に係る経年分析!G57</f>
        <v>4603</v>
      </c>
      <c r="D74" s="167">
        <f>基金残高に係る経年分析!H57</f>
        <v>4004</v>
      </c>
    </row>
  </sheetData>
  <sheetProtection algorithmName="SHA-512" hashValue="eeKCvrvnx9dme3EBW8AgqrPRmokOXnv+F9dlfADlcg3kXU0GoBgJP96pzUcrXNt7bAOrltPxH7cdfuYhwW0XJA==" saltValue="FICvcFB9BUqUDHbkBaPV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1699153</v>
      </c>
      <c r="S5" s="613"/>
      <c r="T5" s="613"/>
      <c r="U5" s="613"/>
      <c r="V5" s="613"/>
      <c r="W5" s="613"/>
      <c r="X5" s="613"/>
      <c r="Y5" s="614"/>
      <c r="Z5" s="615">
        <v>10.8</v>
      </c>
      <c r="AA5" s="615"/>
      <c r="AB5" s="615"/>
      <c r="AC5" s="615"/>
      <c r="AD5" s="616">
        <v>1699153</v>
      </c>
      <c r="AE5" s="616"/>
      <c r="AF5" s="616"/>
      <c r="AG5" s="616"/>
      <c r="AH5" s="616"/>
      <c r="AI5" s="616"/>
      <c r="AJ5" s="616"/>
      <c r="AK5" s="616"/>
      <c r="AL5" s="617">
        <v>23.1</v>
      </c>
      <c r="AM5" s="618"/>
      <c r="AN5" s="618"/>
      <c r="AO5" s="619"/>
      <c r="AP5" s="609" t="s">
        <v>216</v>
      </c>
      <c r="AQ5" s="610"/>
      <c r="AR5" s="610"/>
      <c r="AS5" s="610"/>
      <c r="AT5" s="610"/>
      <c r="AU5" s="610"/>
      <c r="AV5" s="610"/>
      <c r="AW5" s="610"/>
      <c r="AX5" s="610"/>
      <c r="AY5" s="610"/>
      <c r="AZ5" s="610"/>
      <c r="BA5" s="610"/>
      <c r="BB5" s="610"/>
      <c r="BC5" s="610"/>
      <c r="BD5" s="610"/>
      <c r="BE5" s="610"/>
      <c r="BF5" s="611"/>
      <c r="BG5" s="623">
        <v>1699153</v>
      </c>
      <c r="BH5" s="624"/>
      <c r="BI5" s="624"/>
      <c r="BJ5" s="624"/>
      <c r="BK5" s="624"/>
      <c r="BL5" s="624"/>
      <c r="BM5" s="624"/>
      <c r="BN5" s="625"/>
      <c r="BO5" s="626">
        <v>100</v>
      </c>
      <c r="BP5" s="626"/>
      <c r="BQ5" s="626"/>
      <c r="BR5" s="626"/>
      <c r="BS5" s="627">
        <v>26294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224089</v>
      </c>
      <c r="S6" s="624"/>
      <c r="T6" s="624"/>
      <c r="U6" s="624"/>
      <c r="V6" s="624"/>
      <c r="W6" s="624"/>
      <c r="X6" s="624"/>
      <c r="Y6" s="625"/>
      <c r="Z6" s="626">
        <v>1.4</v>
      </c>
      <c r="AA6" s="626"/>
      <c r="AB6" s="626"/>
      <c r="AC6" s="626"/>
      <c r="AD6" s="627">
        <v>224089</v>
      </c>
      <c r="AE6" s="627"/>
      <c r="AF6" s="627"/>
      <c r="AG6" s="627"/>
      <c r="AH6" s="627"/>
      <c r="AI6" s="627"/>
      <c r="AJ6" s="627"/>
      <c r="AK6" s="627"/>
      <c r="AL6" s="628">
        <v>3</v>
      </c>
      <c r="AM6" s="629"/>
      <c r="AN6" s="629"/>
      <c r="AO6" s="630"/>
      <c r="AP6" s="620" t="s">
        <v>221</v>
      </c>
      <c r="AQ6" s="621"/>
      <c r="AR6" s="621"/>
      <c r="AS6" s="621"/>
      <c r="AT6" s="621"/>
      <c r="AU6" s="621"/>
      <c r="AV6" s="621"/>
      <c r="AW6" s="621"/>
      <c r="AX6" s="621"/>
      <c r="AY6" s="621"/>
      <c r="AZ6" s="621"/>
      <c r="BA6" s="621"/>
      <c r="BB6" s="621"/>
      <c r="BC6" s="621"/>
      <c r="BD6" s="621"/>
      <c r="BE6" s="621"/>
      <c r="BF6" s="622"/>
      <c r="BG6" s="623">
        <v>1699153</v>
      </c>
      <c r="BH6" s="624"/>
      <c r="BI6" s="624"/>
      <c r="BJ6" s="624"/>
      <c r="BK6" s="624"/>
      <c r="BL6" s="624"/>
      <c r="BM6" s="624"/>
      <c r="BN6" s="625"/>
      <c r="BO6" s="626">
        <v>100</v>
      </c>
      <c r="BP6" s="626"/>
      <c r="BQ6" s="626"/>
      <c r="BR6" s="626"/>
      <c r="BS6" s="627">
        <v>26294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94224</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94224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686</v>
      </c>
      <c r="S7" s="624"/>
      <c r="T7" s="624"/>
      <c r="U7" s="624"/>
      <c r="V7" s="624"/>
      <c r="W7" s="624"/>
      <c r="X7" s="624"/>
      <c r="Y7" s="625"/>
      <c r="Z7" s="626">
        <v>0</v>
      </c>
      <c r="AA7" s="626"/>
      <c r="AB7" s="626"/>
      <c r="AC7" s="626"/>
      <c r="AD7" s="627">
        <v>686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549625</v>
      </c>
      <c r="BH7" s="624"/>
      <c r="BI7" s="624"/>
      <c r="BJ7" s="624"/>
      <c r="BK7" s="624"/>
      <c r="BL7" s="624"/>
      <c r="BM7" s="624"/>
      <c r="BN7" s="625"/>
      <c r="BO7" s="626">
        <v>32.299999999999997</v>
      </c>
      <c r="BP7" s="626"/>
      <c r="BQ7" s="626"/>
      <c r="BR7" s="626"/>
      <c r="BS7" s="627">
        <v>26294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4645450</v>
      </c>
      <c r="CS7" s="624"/>
      <c r="CT7" s="624"/>
      <c r="CU7" s="624"/>
      <c r="CV7" s="624"/>
      <c r="CW7" s="624"/>
      <c r="CX7" s="624"/>
      <c r="CY7" s="625"/>
      <c r="CZ7" s="626">
        <v>31.9</v>
      </c>
      <c r="DA7" s="626"/>
      <c r="DB7" s="626"/>
      <c r="DC7" s="626"/>
      <c r="DD7" s="632">
        <v>2794931</v>
      </c>
      <c r="DE7" s="624"/>
      <c r="DF7" s="624"/>
      <c r="DG7" s="624"/>
      <c r="DH7" s="624"/>
      <c r="DI7" s="624"/>
      <c r="DJ7" s="624"/>
      <c r="DK7" s="624"/>
      <c r="DL7" s="624"/>
      <c r="DM7" s="624"/>
      <c r="DN7" s="624"/>
      <c r="DO7" s="624"/>
      <c r="DP7" s="625"/>
      <c r="DQ7" s="632">
        <v>1079223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9587</v>
      </c>
      <c r="S8" s="624"/>
      <c r="T8" s="624"/>
      <c r="U8" s="624"/>
      <c r="V8" s="624"/>
      <c r="W8" s="624"/>
      <c r="X8" s="624"/>
      <c r="Y8" s="625"/>
      <c r="Z8" s="626">
        <v>0.1</v>
      </c>
      <c r="AA8" s="626"/>
      <c r="AB8" s="626"/>
      <c r="AC8" s="626"/>
      <c r="AD8" s="627">
        <v>9587</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18550</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3712870</v>
      </c>
      <c r="CS8" s="624"/>
      <c r="CT8" s="624"/>
      <c r="CU8" s="624"/>
      <c r="CV8" s="624"/>
      <c r="CW8" s="624"/>
      <c r="CX8" s="624"/>
      <c r="CY8" s="625"/>
      <c r="CZ8" s="626">
        <v>25.5</v>
      </c>
      <c r="DA8" s="626"/>
      <c r="DB8" s="626"/>
      <c r="DC8" s="626"/>
      <c r="DD8" s="632">
        <v>634180</v>
      </c>
      <c r="DE8" s="624"/>
      <c r="DF8" s="624"/>
      <c r="DG8" s="624"/>
      <c r="DH8" s="624"/>
      <c r="DI8" s="624"/>
      <c r="DJ8" s="624"/>
      <c r="DK8" s="624"/>
      <c r="DL8" s="624"/>
      <c r="DM8" s="624"/>
      <c r="DN8" s="624"/>
      <c r="DO8" s="624"/>
      <c r="DP8" s="625"/>
      <c r="DQ8" s="632">
        <v>2067302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15635</v>
      </c>
      <c r="S9" s="624"/>
      <c r="T9" s="624"/>
      <c r="U9" s="624"/>
      <c r="V9" s="624"/>
      <c r="W9" s="624"/>
      <c r="X9" s="624"/>
      <c r="Y9" s="625"/>
      <c r="Z9" s="626">
        <v>0.1</v>
      </c>
      <c r="AA9" s="626"/>
      <c r="AB9" s="626"/>
      <c r="AC9" s="626"/>
      <c r="AD9" s="627">
        <v>15635</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402409</v>
      </c>
      <c r="BH9" s="624"/>
      <c r="BI9" s="624"/>
      <c r="BJ9" s="624"/>
      <c r="BK9" s="624"/>
      <c r="BL9" s="624"/>
      <c r="BM9" s="624"/>
      <c r="BN9" s="625"/>
      <c r="BO9" s="626">
        <v>23.7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1113017</v>
      </c>
      <c r="CS9" s="624"/>
      <c r="CT9" s="624"/>
      <c r="CU9" s="624"/>
      <c r="CV9" s="624"/>
      <c r="CW9" s="624"/>
      <c r="CX9" s="624"/>
      <c r="CY9" s="625"/>
      <c r="CZ9" s="626">
        <v>7.6</v>
      </c>
      <c r="DA9" s="626"/>
      <c r="DB9" s="626"/>
      <c r="DC9" s="626"/>
      <c r="DD9" s="632">
        <v>21607</v>
      </c>
      <c r="DE9" s="624"/>
      <c r="DF9" s="624"/>
      <c r="DG9" s="624"/>
      <c r="DH9" s="624"/>
      <c r="DI9" s="624"/>
      <c r="DJ9" s="624"/>
      <c r="DK9" s="624"/>
      <c r="DL9" s="624"/>
      <c r="DM9" s="624"/>
      <c r="DN9" s="624"/>
      <c r="DO9" s="624"/>
      <c r="DP9" s="625"/>
      <c r="DQ9" s="632">
        <v>796325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36593</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17000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334283</v>
      </c>
      <c r="S11" s="624"/>
      <c r="T11" s="624"/>
      <c r="U11" s="624"/>
      <c r="V11" s="624"/>
      <c r="W11" s="624"/>
      <c r="X11" s="624"/>
      <c r="Y11" s="625"/>
      <c r="Z11" s="628">
        <v>2.1</v>
      </c>
      <c r="AA11" s="629"/>
      <c r="AB11" s="629"/>
      <c r="AC11" s="635"/>
      <c r="AD11" s="632">
        <v>334283</v>
      </c>
      <c r="AE11" s="624"/>
      <c r="AF11" s="624"/>
      <c r="AG11" s="624"/>
      <c r="AH11" s="624"/>
      <c r="AI11" s="624"/>
      <c r="AJ11" s="624"/>
      <c r="AK11" s="625"/>
      <c r="AL11" s="628">
        <v>4.5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92073</v>
      </c>
      <c r="BH11" s="624"/>
      <c r="BI11" s="624"/>
      <c r="BJ11" s="624"/>
      <c r="BK11" s="624"/>
      <c r="BL11" s="624"/>
      <c r="BM11" s="624"/>
      <c r="BN11" s="625"/>
      <c r="BO11" s="626">
        <v>5.4</v>
      </c>
      <c r="BP11" s="626"/>
      <c r="BQ11" s="626"/>
      <c r="BR11" s="626"/>
      <c r="BS11" s="627">
        <v>26294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719800</v>
      </c>
      <c r="CS11" s="624"/>
      <c r="CT11" s="624"/>
      <c r="CU11" s="624"/>
      <c r="CV11" s="624"/>
      <c r="CW11" s="624"/>
      <c r="CX11" s="624"/>
      <c r="CY11" s="625"/>
      <c r="CZ11" s="626">
        <v>4.9000000000000004</v>
      </c>
      <c r="DA11" s="626"/>
      <c r="DB11" s="626"/>
      <c r="DC11" s="626"/>
      <c r="DD11" s="632">
        <v>216869</v>
      </c>
      <c r="DE11" s="624"/>
      <c r="DF11" s="624"/>
      <c r="DG11" s="624"/>
      <c r="DH11" s="624"/>
      <c r="DI11" s="624"/>
      <c r="DJ11" s="624"/>
      <c r="DK11" s="624"/>
      <c r="DL11" s="624"/>
      <c r="DM11" s="624"/>
      <c r="DN11" s="624"/>
      <c r="DO11" s="624"/>
      <c r="DP11" s="625"/>
      <c r="DQ11" s="632">
        <v>263692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6718</v>
      </c>
      <c r="S12" s="624"/>
      <c r="T12" s="624"/>
      <c r="U12" s="624"/>
      <c r="V12" s="624"/>
      <c r="W12" s="624"/>
      <c r="X12" s="624"/>
      <c r="Y12" s="625"/>
      <c r="Z12" s="626">
        <v>0</v>
      </c>
      <c r="AA12" s="626"/>
      <c r="AB12" s="626"/>
      <c r="AC12" s="626"/>
      <c r="AD12" s="627">
        <v>6718</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1021459</v>
      </c>
      <c r="BH12" s="624"/>
      <c r="BI12" s="624"/>
      <c r="BJ12" s="624"/>
      <c r="BK12" s="624"/>
      <c r="BL12" s="624"/>
      <c r="BM12" s="624"/>
      <c r="BN12" s="625"/>
      <c r="BO12" s="626">
        <v>60.1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112929</v>
      </c>
      <c r="CS12" s="624"/>
      <c r="CT12" s="624"/>
      <c r="CU12" s="624"/>
      <c r="CV12" s="624"/>
      <c r="CW12" s="624"/>
      <c r="CX12" s="624"/>
      <c r="CY12" s="625"/>
      <c r="CZ12" s="626">
        <v>0.8</v>
      </c>
      <c r="DA12" s="626"/>
      <c r="DB12" s="626"/>
      <c r="DC12" s="626"/>
      <c r="DD12" s="632" t="s">
        <v>122</v>
      </c>
      <c r="DE12" s="624"/>
      <c r="DF12" s="624"/>
      <c r="DG12" s="624"/>
      <c r="DH12" s="624"/>
      <c r="DI12" s="624"/>
      <c r="DJ12" s="624"/>
      <c r="DK12" s="624"/>
      <c r="DL12" s="624"/>
      <c r="DM12" s="624"/>
      <c r="DN12" s="624"/>
      <c r="DO12" s="624"/>
      <c r="DP12" s="625"/>
      <c r="DQ12" s="632">
        <v>93635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1017711</v>
      </c>
      <c r="BH13" s="624"/>
      <c r="BI13" s="624"/>
      <c r="BJ13" s="624"/>
      <c r="BK13" s="624"/>
      <c r="BL13" s="624"/>
      <c r="BM13" s="624"/>
      <c r="BN13" s="625"/>
      <c r="BO13" s="626">
        <v>59.9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1003886</v>
      </c>
      <c r="CS13" s="624"/>
      <c r="CT13" s="624"/>
      <c r="CU13" s="624"/>
      <c r="CV13" s="624"/>
      <c r="CW13" s="624"/>
      <c r="CX13" s="624"/>
      <c r="CY13" s="625"/>
      <c r="CZ13" s="626">
        <v>6.9</v>
      </c>
      <c r="DA13" s="626"/>
      <c r="DB13" s="626"/>
      <c r="DC13" s="626"/>
      <c r="DD13" s="632">
        <v>386963</v>
      </c>
      <c r="DE13" s="624"/>
      <c r="DF13" s="624"/>
      <c r="DG13" s="624"/>
      <c r="DH13" s="624"/>
      <c r="DI13" s="624"/>
      <c r="DJ13" s="624"/>
      <c r="DK13" s="624"/>
      <c r="DL13" s="624"/>
      <c r="DM13" s="624"/>
      <c r="DN13" s="624"/>
      <c r="DO13" s="624"/>
      <c r="DP13" s="625"/>
      <c r="DQ13" s="632">
        <v>710114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71293</v>
      </c>
      <c r="BH14" s="624"/>
      <c r="BI14" s="624"/>
      <c r="BJ14" s="624"/>
      <c r="BK14" s="624"/>
      <c r="BL14" s="624"/>
      <c r="BM14" s="624"/>
      <c r="BN14" s="625"/>
      <c r="BO14" s="626">
        <v>4.2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290773</v>
      </c>
      <c r="CS14" s="624"/>
      <c r="CT14" s="624"/>
      <c r="CU14" s="624"/>
      <c r="CV14" s="624"/>
      <c r="CW14" s="624"/>
      <c r="CX14" s="624"/>
      <c r="CY14" s="625"/>
      <c r="CZ14" s="626">
        <v>2</v>
      </c>
      <c r="DA14" s="626"/>
      <c r="DB14" s="626"/>
      <c r="DC14" s="626"/>
      <c r="DD14" s="632">
        <v>10469</v>
      </c>
      <c r="DE14" s="624"/>
      <c r="DF14" s="624"/>
      <c r="DG14" s="624"/>
      <c r="DH14" s="624"/>
      <c r="DI14" s="624"/>
      <c r="DJ14" s="624"/>
      <c r="DK14" s="624"/>
      <c r="DL14" s="624"/>
      <c r="DM14" s="624"/>
      <c r="DN14" s="624"/>
      <c r="DO14" s="624"/>
      <c r="DP14" s="625"/>
      <c r="DQ14" s="632">
        <v>273366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24921</v>
      </c>
      <c r="S15" s="624"/>
      <c r="T15" s="624"/>
      <c r="U15" s="624"/>
      <c r="V15" s="624"/>
      <c r="W15" s="624"/>
      <c r="X15" s="624"/>
      <c r="Y15" s="625"/>
      <c r="Z15" s="626">
        <v>0.2</v>
      </c>
      <c r="AA15" s="626"/>
      <c r="AB15" s="626"/>
      <c r="AC15" s="626"/>
      <c r="AD15" s="627">
        <v>24921</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56776</v>
      </c>
      <c r="BH15" s="624"/>
      <c r="BI15" s="624"/>
      <c r="BJ15" s="624"/>
      <c r="BK15" s="624"/>
      <c r="BL15" s="624"/>
      <c r="BM15" s="624"/>
      <c r="BN15" s="625"/>
      <c r="BO15" s="626">
        <v>3.3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951006</v>
      </c>
      <c r="CS15" s="624"/>
      <c r="CT15" s="624"/>
      <c r="CU15" s="624"/>
      <c r="CV15" s="624"/>
      <c r="CW15" s="624"/>
      <c r="CX15" s="624"/>
      <c r="CY15" s="625"/>
      <c r="CZ15" s="626">
        <v>6.5</v>
      </c>
      <c r="DA15" s="626"/>
      <c r="DB15" s="626"/>
      <c r="DC15" s="626"/>
      <c r="DD15" s="632">
        <v>235997</v>
      </c>
      <c r="DE15" s="624"/>
      <c r="DF15" s="624"/>
      <c r="DG15" s="624"/>
      <c r="DH15" s="624"/>
      <c r="DI15" s="624"/>
      <c r="DJ15" s="624"/>
      <c r="DK15" s="624"/>
      <c r="DL15" s="624"/>
      <c r="DM15" s="624"/>
      <c r="DN15" s="624"/>
      <c r="DO15" s="624"/>
      <c r="DP15" s="625"/>
      <c r="DQ15" s="632">
        <v>607976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29106</v>
      </c>
      <c r="S16" s="624"/>
      <c r="T16" s="624"/>
      <c r="U16" s="624"/>
      <c r="V16" s="624"/>
      <c r="W16" s="624"/>
      <c r="X16" s="624"/>
      <c r="Y16" s="625"/>
      <c r="Z16" s="626">
        <v>0.2</v>
      </c>
      <c r="AA16" s="626"/>
      <c r="AB16" s="626"/>
      <c r="AC16" s="626"/>
      <c r="AD16" s="627">
        <v>29106</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74436</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40916</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60275</v>
      </c>
      <c r="S17" s="624"/>
      <c r="T17" s="624"/>
      <c r="U17" s="624"/>
      <c r="V17" s="624"/>
      <c r="W17" s="624"/>
      <c r="X17" s="624"/>
      <c r="Y17" s="625"/>
      <c r="Z17" s="626">
        <v>0.4</v>
      </c>
      <c r="AA17" s="626"/>
      <c r="AB17" s="626"/>
      <c r="AC17" s="626"/>
      <c r="AD17" s="627">
        <v>60275</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1824638</v>
      </c>
      <c r="CS17" s="624"/>
      <c r="CT17" s="624"/>
      <c r="CU17" s="624"/>
      <c r="CV17" s="624"/>
      <c r="CW17" s="624"/>
      <c r="CX17" s="624"/>
      <c r="CY17" s="625"/>
      <c r="CZ17" s="626">
        <v>12.5</v>
      </c>
      <c r="DA17" s="626"/>
      <c r="DB17" s="626"/>
      <c r="DC17" s="626"/>
      <c r="DD17" s="632" t="s">
        <v>122</v>
      </c>
      <c r="DE17" s="624"/>
      <c r="DF17" s="624"/>
      <c r="DG17" s="624"/>
      <c r="DH17" s="624"/>
      <c r="DI17" s="624"/>
      <c r="DJ17" s="624"/>
      <c r="DK17" s="624"/>
      <c r="DL17" s="624"/>
      <c r="DM17" s="624"/>
      <c r="DN17" s="624"/>
      <c r="DO17" s="624"/>
      <c r="DP17" s="625"/>
      <c r="DQ17" s="632">
        <v>1824638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9363</v>
      </c>
      <c r="S18" s="624"/>
      <c r="T18" s="624"/>
      <c r="U18" s="624"/>
      <c r="V18" s="624"/>
      <c r="W18" s="624"/>
      <c r="X18" s="624"/>
      <c r="Y18" s="625"/>
      <c r="Z18" s="626">
        <v>0.1</v>
      </c>
      <c r="AA18" s="626"/>
      <c r="AB18" s="626"/>
      <c r="AC18" s="626"/>
      <c r="AD18" s="627">
        <v>9363</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48371</v>
      </c>
      <c r="S19" s="624"/>
      <c r="T19" s="624"/>
      <c r="U19" s="624"/>
      <c r="V19" s="624"/>
      <c r="W19" s="624"/>
      <c r="X19" s="624"/>
      <c r="Y19" s="625"/>
      <c r="Z19" s="626">
        <v>0.3</v>
      </c>
      <c r="AA19" s="626"/>
      <c r="AB19" s="626"/>
      <c r="AC19" s="626"/>
      <c r="AD19" s="627">
        <v>48371</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2541</v>
      </c>
      <c r="S20" s="624"/>
      <c r="T20" s="624"/>
      <c r="U20" s="624"/>
      <c r="V20" s="624"/>
      <c r="W20" s="624"/>
      <c r="X20" s="624"/>
      <c r="Y20" s="625"/>
      <c r="Z20" s="626">
        <v>0</v>
      </c>
      <c r="AA20" s="626"/>
      <c r="AB20" s="626"/>
      <c r="AC20" s="626"/>
      <c r="AD20" s="627">
        <v>2541</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14560029</v>
      </c>
      <c r="CS20" s="624"/>
      <c r="CT20" s="624"/>
      <c r="CU20" s="624"/>
      <c r="CV20" s="624"/>
      <c r="CW20" s="624"/>
      <c r="CX20" s="624"/>
      <c r="CY20" s="625"/>
      <c r="CZ20" s="626">
        <v>100</v>
      </c>
      <c r="DA20" s="626"/>
      <c r="DB20" s="626"/>
      <c r="DC20" s="626"/>
      <c r="DD20" s="632">
        <v>4301016</v>
      </c>
      <c r="DE20" s="624"/>
      <c r="DF20" s="624"/>
      <c r="DG20" s="624"/>
      <c r="DH20" s="624"/>
      <c r="DI20" s="624"/>
      <c r="DJ20" s="624"/>
      <c r="DK20" s="624"/>
      <c r="DL20" s="624"/>
      <c r="DM20" s="624"/>
      <c r="DN20" s="624"/>
      <c r="DO20" s="624"/>
      <c r="DP20" s="625"/>
      <c r="DQ20" s="632">
        <v>7851411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5418268</v>
      </c>
      <c r="S21" s="624"/>
      <c r="T21" s="624"/>
      <c r="U21" s="624"/>
      <c r="V21" s="624"/>
      <c r="W21" s="624"/>
      <c r="X21" s="624"/>
      <c r="Y21" s="625"/>
      <c r="Z21" s="626">
        <v>34.4</v>
      </c>
      <c r="AA21" s="626"/>
      <c r="AB21" s="626"/>
      <c r="AC21" s="626"/>
      <c r="AD21" s="627">
        <v>4954223</v>
      </c>
      <c r="AE21" s="627"/>
      <c r="AF21" s="627"/>
      <c r="AG21" s="627"/>
      <c r="AH21" s="627"/>
      <c r="AI21" s="627"/>
      <c r="AJ21" s="627"/>
      <c r="AK21" s="627"/>
      <c r="AL21" s="628">
        <v>67.3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4954223</v>
      </c>
      <c r="S22" s="624"/>
      <c r="T22" s="624"/>
      <c r="U22" s="624"/>
      <c r="V22" s="624"/>
      <c r="W22" s="624"/>
      <c r="X22" s="624"/>
      <c r="Y22" s="625"/>
      <c r="Z22" s="626">
        <v>31.4</v>
      </c>
      <c r="AA22" s="626"/>
      <c r="AB22" s="626"/>
      <c r="AC22" s="626"/>
      <c r="AD22" s="627">
        <v>4954223</v>
      </c>
      <c r="AE22" s="627"/>
      <c r="AF22" s="627"/>
      <c r="AG22" s="627"/>
      <c r="AH22" s="627"/>
      <c r="AI22" s="627"/>
      <c r="AJ22" s="627"/>
      <c r="AK22" s="627"/>
      <c r="AL22" s="628">
        <v>67.3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464045</v>
      </c>
      <c r="S23" s="624"/>
      <c r="T23" s="624"/>
      <c r="U23" s="624"/>
      <c r="V23" s="624"/>
      <c r="W23" s="624"/>
      <c r="X23" s="624"/>
      <c r="Y23" s="625"/>
      <c r="Z23" s="626">
        <v>2.9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5135453</v>
      </c>
      <c r="CS24" s="613"/>
      <c r="CT24" s="613"/>
      <c r="CU24" s="613"/>
      <c r="CV24" s="613"/>
      <c r="CW24" s="613"/>
      <c r="CX24" s="613"/>
      <c r="CY24" s="614"/>
      <c r="CZ24" s="617">
        <v>35.299999999999997</v>
      </c>
      <c r="DA24" s="618"/>
      <c r="DB24" s="618"/>
      <c r="DC24" s="634"/>
      <c r="DD24" s="653">
        <v>4178270</v>
      </c>
      <c r="DE24" s="613"/>
      <c r="DF24" s="613"/>
      <c r="DG24" s="613"/>
      <c r="DH24" s="613"/>
      <c r="DI24" s="613"/>
      <c r="DJ24" s="613"/>
      <c r="DK24" s="614"/>
      <c r="DL24" s="653">
        <v>3371586</v>
      </c>
      <c r="DM24" s="613"/>
      <c r="DN24" s="613"/>
      <c r="DO24" s="613"/>
      <c r="DP24" s="613"/>
      <c r="DQ24" s="613"/>
      <c r="DR24" s="613"/>
      <c r="DS24" s="613"/>
      <c r="DT24" s="613"/>
      <c r="DU24" s="613"/>
      <c r="DV24" s="614"/>
      <c r="DW24" s="617">
        <v>45.7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7822721</v>
      </c>
      <c r="S25" s="624"/>
      <c r="T25" s="624"/>
      <c r="U25" s="624"/>
      <c r="V25" s="624"/>
      <c r="W25" s="624"/>
      <c r="X25" s="624"/>
      <c r="Y25" s="625"/>
      <c r="Z25" s="626">
        <v>49.6</v>
      </c>
      <c r="AA25" s="626"/>
      <c r="AB25" s="626"/>
      <c r="AC25" s="626"/>
      <c r="AD25" s="627">
        <v>7358676</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2014027</v>
      </c>
      <c r="CS25" s="656"/>
      <c r="CT25" s="656"/>
      <c r="CU25" s="656"/>
      <c r="CV25" s="656"/>
      <c r="CW25" s="656"/>
      <c r="CX25" s="656"/>
      <c r="CY25" s="657"/>
      <c r="CZ25" s="628">
        <v>13.8</v>
      </c>
      <c r="DA25" s="654"/>
      <c r="DB25" s="654"/>
      <c r="DC25" s="658"/>
      <c r="DD25" s="632">
        <v>1814227</v>
      </c>
      <c r="DE25" s="656"/>
      <c r="DF25" s="656"/>
      <c r="DG25" s="656"/>
      <c r="DH25" s="656"/>
      <c r="DI25" s="656"/>
      <c r="DJ25" s="656"/>
      <c r="DK25" s="657"/>
      <c r="DL25" s="632">
        <v>1732320</v>
      </c>
      <c r="DM25" s="656"/>
      <c r="DN25" s="656"/>
      <c r="DO25" s="656"/>
      <c r="DP25" s="656"/>
      <c r="DQ25" s="656"/>
      <c r="DR25" s="656"/>
      <c r="DS25" s="656"/>
      <c r="DT25" s="656"/>
      <c r="DU25" s="656"/>
      <c r="DV25" s="657"/>
      <c r="DW25" s="628">
        <v>23.5</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1372</v>
      </c>
      <c r="S26" s="624"/>
      <c r="T26" s="624"/>
      <c r="U26" s="624"/>
      <c r="V26" s="624"/>
      <c r="W26" s="624"/>
      <c r="X26" s="624"/>
      <c r="Y26" s="625"/>
      <c r="Z26" s="626">
        <v>0</v>
      </c>
      <c r="AA26" s="626"/>
      <c r="AB26" s="626"/>
      <c r="AC26" s="626"/>
      <c r="AD26" s="627">
        <v>1372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1068055</v>
      </c>
      <c r="CS26" s="624"/>
      <c r="CT26" s="624"/>
      <c r="CU26" s="624"/>
      <c r="CV26" s="624"/>
      <c r="CW26" s="624"/>
      <c r="CX26" s="624"/>
      <c r="CY26" s="625"/>
      <c r="CZ26" s="628">
        <v>7.3</v>
      </c>
      <c r="DA26" s="654"/>
      <c r="DB26" s="654"/>
      <c r="DC26" s="658"/>
      <c r="DD26" s="632">
        <v>954105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192051</v>
      </c>
      <c r="S27" s="624"/>
      <c r="T27" s="624"/>
      <c r="U27" s="624"/>
      <c r="V27" s="624"/>
      <c r="W27" s="624"/>
      <c r="X27" s="624"/>
      <c r="Y27" s="625"/>
      <c r="Z27" s="626">
        <v>1.2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1699153</v>
      </c>
      <c r="BH27" s="624"/>
      <c r="BI27" s="624"/>
      <c r="BJ27" s="624"/>
      <c r="BK27" s="624"/>
      <c r="BL27" s="624"/>
      <c r="BM27" s="624"/>
      <c r="BN27" s="625"/>
      <c r="BO27" s="626">
        <v>100</v>
      </c>
      <c r="BP27" s="626"/>
      <c r="BQ27" s="626"/>
      <c r="BR27" s="626"/>
      <c r="BS27" s="627">
        <v>26294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1296788</v>
      </c>
      <c r="CS27" s="656"/>
      <c r="CT27" s="656"/>
      <c r="CU27" s="656"/>
      <c r="CV27" s="656"/>
      <c r="CW27" s="656"/>
      <c r="CX27" s="656"/>
      <c r="CY27" s="657"/>
      <c r="CZ27" s="628">
        <v>8.9</v>
      </c>
      <c r="DA27" s="654"/>
      <c r="DB27" s="654"/>
      <c r="DC27" s="658"/>
      <c r="DD27" s="632">
        <v>539405</v>
      </c>
      <c r="DE27" s="656"/>
      <c r="DF27" s="656"/>
      <c r="DG27" s="656"/>
      <c r="DH27" s="656"/>
      <c r="DI27" s="656"/>
      <c r="DJ27" s="656"/>
      <c r="DK27" s="657"/>
      <c r="DL27" s="632">
        <v>313928</v>
      </c>
      <c r="DM27" s="656"/>
      <c r="DN27" s="656"/>
      <c r="DO27" s="656"/>
      <c r="DP27" s="656"/>
      <c r="DQ27" s="656"/>
      <c r="DR27" s="656"/>
      <c r="DS27" s="656"/>
      <c r="DT27" s="656"/>
      <c r="DU27" s="656"/>
      <c r="DV27" s="657"/>
      <c r="DW27" s="628">
        <v>4.3</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196464</v>
      </c>
      <c r="S28" s="624"/>
      <c r="T28" s="624"/>
      <c r="U28" s="624"/>
      <c r="V28" s="624"/>
      <c r="W28" s="624"/>
      <c r="X28" s="624"/>
      <c r="Y28" s="625"/>
      <c r="Z28" s="626">
        <v>1.2</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1824638</v>
      </c>
      <c r="CS28" s="624"/>
      <c r="CT28" s="624"/>
      <c r="CU28" s="624"/>
      <c r="CV28" s="624"/>
      <c r="CW28" s="624"/>
      <c r="CX28" s="624"/>
      <c r="CY28" s="625"/>
      <c r="CZ28" s="628">
        <v>12.5</v>
      </c>
      <c r="DA28" s="654"/>
      <c r="DB28" s="654"/>
      <c r="DC28" s="658"/>
      <c r="DD28" s="632">
        <v>1824638</v>
      </c>
      <c r="DE28" s="624"/>
      <c r="DF28" s="624"/>
      <c r="DG28" s="624"/>
      <c r="DH28" s="624"/>
      <c r="DI28" s="624"/>
      <c r="DJ28" s="624"/>
      <c r="DK28" s="625"/>
      <c r="DL28" s="632">
        <v>1325338</v>
      </c>
      <c r="DM28" s="624"/>
      <c r="DN28" s="624"/>
      <c r="DO28" s="624"/>
      <c r="DP28" s="624"/>
      <c r="DQ28" s="624"/>
      <c r="DR28" s="624"/>
      <c r="DS28" s="624"/>
      <c r="DT28" s="624"/>
      <c r="DU28" s="624"/>
      <c r="DV28" s="625"/>
      <c r="DW28" s="628">
        <v>18</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16952</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1824039</v>
      </c>
      <c r="CS29" s="656"/>
      <c r="CT29" s="656"/>
      <c r="CU29" s="656"/>
      <c r="CV29" s="656"/>
      <c r="CW29" s="656"/>
      <c r="CX29" s="656"/>
      <c r="CY29" s="657"/>
      <c r="CZ29" s="628">
        <v>12.5</v>
      </c>
      <c r="DA29" s="654"/>
      <c r="DB29" s="654"/>
      <c r="DC29" s="658"/>
      <c r="DD29" s="632">
        <v>1824039</v>
      </c>
      <c r="DE29" s="656"/>
      <c r="DF29" s="656"/>
      <c r="DG29" s="656"/>
      <c r="DH29" s="656"/>
      <c r="DI29" s="656"/>
      <c r="DJ29" s="656"/>
      <c r="DK29" s="657"/>
      <c r="DL29" s="632">
        <v>1324739</v>
      </c>
      <c r="DM29" s="656"/>
      <c r="DN29" s="656"/>
      <c r="DO29" s="656"/>
      <c r="DP29" s="656"/>
      <c r="DQ29" s="656"/>
      <c r="DR29" s="656"/>
      <c r="DS29" s="656"/>
      <c r="DT29" s="656"/>
      <c r="DU29" s="656"/>
      <c r="DV29" s="657"/>
      <c r="DW29" s="628">
        <v>18</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971052</v>
      </c>
      <c r="S30" s="624"/>
      <c r="T30" s="624"/>
      <c r="U30" s="624"/>
      <c r="V30" s="624"/>
      <c r="W30" s="624"/>
      <c r="X30" s="624"/>
      <c r="Y30" s="625"/>
      <c r="Z30" s="626">
        <v>6.2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1757401</v>
      </c>
      <c r="CS30" s="624"/>
      <c r="CT30" s="624"/>
      <c r="CU30" s="624"/>
      <c r="CV30" s="624"/>
      <c r="CW30" s="624"/>
      <c r="CX30" s="624"/>
      <c r="CY30" s="625"/>
      <c r="CZ30" s="628">
        <v>12.1</v>
      </c>
      <c r="DA30" s="654"/>
      <c r="DB30" s="654"/>
      <c r="DC30" s="658"/>
      <c r="DD30" s="632">
        <v>1757401</v>
      </c>
      <c r="DE30" s="624"/>
      <c r="DF30" s="624"/>
      <c r="DG30" s="624"/>
      <c r="DH30" s="624"/>
      <c r="DI30" s="624"/>
      <c r="DJ30" s="624"/>
      <c r="DK30" s="625"/>
      <c r="DL30" s="632">
        <v>1258101</v>
      </c>
      <c r="DM30" s="624"/>
      <c r="DN30" s="624"/>
      <c r="DO30" s="624"/>
      <c r="DP30" s="624"/>
      <c r="DQ30" s="624"/>
      <c r="DR30" s="624"/>
      <c r="DS30" s="624"/>
      <c r="DT30" s="624"/>
      <c r="DU30" s="624"/>
      <c r="DV30" s="625"/>
      <c r="DW30" s="628">
        <v>17.100000000000001</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97.8</v>
      </c>
      <c r="BN31" s="667"/>
      <c r="BO31" s="667"/>
      <c r="BP31" s="667"/>
      <c r="BQ31" s="668"/>
      <c r="BR31" s="679">
        <v>99.4</v>
      </c>
      <c r="BS31" s="667"/>
      <c r="BT31" s="667"/>
      <c r="BU31" s="667"/>
      <c r="BV31" s="667"/>
      <c r="BW31" s="667"/>
      <c r="BX31" s="618">
        <v>98.1</v>
      </c>
      <c r="BY31" s="667"/>
      <c r="BZ31" s="667"/>
      <c r="CA31" s="667"/>
      <c r="CB31" s="668"/>
      <c r="CD31" s="661"/>
      <c r="CE31" s="662"/>
      <c r="CF31" s="620" t="s">
        <v>300</v>
      </c>
      <c r="CG31" s="621"/>
      <c r="CH31" s="621"/>
      <c r="CI31" s="621"/>
      <c r="CJ31" s="621"/>
      <c r="CK31" s="621"/>
      <c r="CL31" s="621"/>
      <c r="CM31" s="621"/>
      <c r="CN31" s="621"/>
      <c r="CO31" s="621"/>
      <c r="CP31" s="621"/>
      <c r="CQ31" s="622"/>
      <c r="CR31" s="623">
        <v>66638</v>
      </c>
      <c r="CS31" s="656"/>
      <c r="CT31" s="656"/>
      <c r="CU31" s="656"/>
      <c r="CV31" s="656"/>
      <c r="CW31" s="656"/>
      <c r="CX31" s="656"/>
      <c r="CY31" s="657"/>
      <c r="CZ31" s="628">
        <v>0.5</v>
      </c>
      <c r="DA31" s="654"/>
      <c r="DB31" s="654"/>
      <c r="DC31" s="658"/>
      <c r="DD31" s="632">
        <v>66638</v>
      </c>
      <c r="DE31" s="656"/>
      <c r="DF31" s="656"/>
      <c r="DG31" s="656"/>
      <c r="DH31" s="656"/>
      <c r="DI31" s="656"/>
      <c r="DJ31" s="656"/>
      <c r="DK31" s="657"/>
      <c r="DL31" s="632">
        <v>66638</v>
      </c>
      <c r="DM31" s="656"/>
      <c r="DN31" s="656"/>
      <c r="DO31" s="656"/>
      <c r="DP31" s="656"/>
      <c r="DQ31" s="656"/>
      <c r="DR31" s="656"/>
      <c r="DS31" s="656"/>
      <c r="DT31" s="656"/>
      <c r="DU31" s="656"/>
      <c r="DV31" s="657"/>
      <c r="DW31" s="628">
        <v>0.9</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912769</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6"/>
      <c r="BI32" s="656"/>
      <c r="BJ32" s="656"/>
      <c r="BK32" s="656"/>
      <c r="BL32" s="656"/>
      <c r="BM32" s="629">
        <v>97.3</v>
      </c>
      <c r="BN32" s="656"/>
      <c r="BO32" s="656"/>
      <c r="BP32" s="656"/>
      <c r="BQ32" s="678"/>
      <c r="BR32" s="680">
        <v>99.3</v>
      </c>
      <c r="BS32" s="656"/>
      <c r="BT32" s="656"/>
      <c r="BU32" s="656"/>
      <c r="BV32" s="656"/>
      <c r="BW32" s="656"/>
      <c r="BX32" s="629">
        <v>97.9</v>
      </c>
      <c r="BY32" s="656"/>
      <c r="BZ32" s="656"/>
      <c r="CA32" s="656"/>
      <c r="CB32" s="678"/>
      <c r="CD32" s="663"/>
      <c r="CE32" s="664"/>
      <c r="CF32" s="620" t="s">
        <v>304</v>
      </c>
      <c r="CG32" s="621"/>
      <c r="CH32" s="621"/>
      <c r="CI32" s="621"/>
      <c r="CJ32" s="621"/>
      <c r="CK32" s="621"/>
      <c r="CL32" s="621"/>
      <c r="CM32" s="621"/>
      <c r="CN32" s="621"/>
      <c r="CO32" s="621"/>
      <c r="CP32" s="621"/>
      <c r="CQ32" s="622"/>
      <c r="CR32" s="623">
        <v>599</v>
      </c>
      <c r="CS32" s="624"/>
      <c r="CT32" s="624"/>
      <c r="CU32" s="624"/>
      <c r="CV32" s="624"/>
      <c r="CW32" s="624"/>
      <c r="CX32" s="624"/>
      <c r="CY32" s="625"/>
      <c r="CZ32" s="628">
        <v>0</v>
      </c>
      <c r="DA32" s="654"/>
      <c r="DB32" s="654"/>
      <c r="DC32" s="658"/>
      <c r="DD32" s="632">
        <v>599</v>
      </c>
      <c r="DE32" s="624"/>
      <c r="DF32" s="624"/>
      <c r="DG32" s="624"/>
      <c r="DH32" s="624"/>
      <c r="DI32" s="624"/>
      <c r="DJ32" s="624"/>
      <c r="DK32" s="625"/>
      <c r="DL32" s="632">
        <v>599</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79000</v>
      </c>
      <c r="S33" s="624"/>
      <c r="T33" s="624"/>
      <c r="U33" s="624"/>
      <c r="V33" s="624"/>
      <c r="W33" s="624"/>
      <c r="X33" s="624"/>
      <c r="Y33" s="625"/>
      <c r="Z33" s="626">
        <v>0.5</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98</v>
      </c>
      <c r="BN33" s="682"/>
      <c r="BO33" s="682"/>
      <c r="BP33" s="682"/>
      <c r="BQ33" s="684"/>
      <c r="BR33" s="681">
        <v>99.5</v>
      </c>
      <c r="BS33" s="682"/>
      <c r="BT33" s="682"/>
      <c r="BU33" s="682"/>
      <c r="BV33" s="682"/>
      <c r="BW33" s="682"/>
      <c r="BX33" s="683">
        <v>98.2</v>
      </c>
      <c r="BY33" s="682"/>
      <c r="BZ33" s="682"/>
      <c r="CA33" s="682"/>
      <c r="CB33" s="684"/>
      <c r="CD33" s="620" t="s">
        <v>307</v>
      </c>
      <c r="CE33" s="621"/>
      <c r="CF33" s="621"/>
      <c r="CG33" s="621"/>
      <c r="CH33" s="621"/>
      <c r="CI33" s="621"/>
      <c r="CJ33" s="621"/>
      <c r="CK33" s="621"/>
      <c r="CL33" s="621"/>
      <c r="CM33" s="621"/>
      <c r="CN33" s="621"/>
      <c r="CO33" s="621"/>
      <c r="CP33" s="621"/>
      <c r="CQ33" s="622"/>
      <c r="CR33" s="623">
        <v>5049124</v>
      </c>
      <c r="CS33" s="656"/>
      <c r="CT33" s="656"/>
      <c r="CU33" s="656"/>
      <c r="CV33" s="656"/>
      <c r="CW33" s="656"/>
      <c r="CX33" s="656"/>
      <c r="CY33" s="657"/>
      <c r="CZ33" s="628">
        <v>34.700000000000003</v>
      </c>
      <c r="DA33" s="654"/>
      <c r="DB33" s="654"/>
      <c r="DC33" s="658"/>
      <c r="DD33" s="632">
        <v>3328054</v>
      </c>
      <c r="DE33" s="656"/>
      <c r="DF33" s="656"/>
      <c r="DG33" s="656"/>
      <c r="DH33" s="656"/>
      <c r="DI33" s="656"/>
      <c r="DJ33" s="656"/>
      <c r="DK33" s="657"/>
      <c r="DL33" s="632">
        <v>2737127</v>
      </c>
      <c r="DM33" s="656"/>
      <c r="DN33" s="656"/>
      <c r="DO33" s="656"/>
      <c r="DP33" s="656"/>
      <c r="DQ33" s="656"/>
      <c r="DR33" s="656"/>
      <c r="DS33" s="656"/>
      <c r="DT33" s="656"/>
      <c r="DU33" s="656"/>
      <c r="DV33" s="657"/>
      <c r="DW33" s="628">
        <v>37.1</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120467</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2010821</v>
      </c>
      <c r="CS34" s="624"/>
      <c r="CT34" s="624"/>
      <c r="CU34" s="624"/>
      <c r="CV34" s="624"/>
      <c r="CW34" s="624"/>
      <c r="CX34" s="624"/>
      <c r="CY34" s="625"/>
      <c r="CZ34" s="628">
        <v>13.8</v>
      </c>
      <c r="DA34" s="654"/>
      <c r="DB34" s="654"/>
      <c r="DC34" s="658"/>
      <c r="DD34" s="632">
        <v>1155940</v>
      </c>
      <c r="DE34" s="624"/>
      <c r="DF34" s="624"/>
      <c r="DG34" s="624"/>
      <c r="DH34" s="624"/>
      <c r="DI34" s="624"/>
      <c r="DJ34" s="624"/>
      <c r="DK34" s="625"/>
      <c r="DL34" s="632">
        <v>840095</v>
      </c>
      <c r="DM34" s="624"/>
      <c r="DN34" s="624"/>
      <c r="DO34" s="624"/>
      <c r="DP34" s="624"/>
      <c r="DQ34" s="624"/>
      <c r="DR34" s="624"/>
      <c r="DS34" s="624"/>
      <c r="DT34" s="624"/>
      <c r="DU34" s="624"/>
      <c r="DV34" s="625"/>
      <c r="DW34" s="628">
        <v>11.4</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1256006</v>
      </c>
      <c r="S35" s="624"/>
      <c r="T35" s="624"/>
      <c r="U35" s="624"/>
      <c r="V35" s="624"/>
      <c r="W35" s="624"/>
      <c r="X35" s="624"/>
      <c r="Y35" s="625"/>
      <c r="Z35" s="626">
        <v>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23314</v>
      </c>
      <c r="CS35" s="656"/>
      <c r="CT35" s="656"/>
      <c r="CU35" s="656"/>
      <c r="CV35" s="656"/>
      <c r="CW35" s="656"/>
      <c r="CX35" s="656"/>
      <c r="CY35" s="657"/>
      <c r="CZ35" s="628">
        <v>0.2</v>
      </c>
      <c r="DA35" s="654"/>
      <c r="DB35" s="654"/>
      <c r="DC35" s="658"/>
      <c r="DD35" s="632">
        <v>18797</v>
      </c>
      <c r="DE35" s="656"/>
      <c r="DF35" s="656"/>
      <c r="DG35" s="656"/>
      <c r="DH35" s="656"/>
      <c r="DI35" s="656"/>
      <c r="DJ35" s="656"/>
      <c r="DK35" s="657"/>
      <c r="DL35" s="632">
        <v>7832</v>
      </c>
      <c r="DM35" s="656"/>
      <c r="DN35" s="656"/>
      <c r="DO35" s="656"/>
      <c r="DP35" s="656"/>
      <c r="DQ35" s="656"/>
      <c r="DR35" s="656"/>
      <c r="DS35" s="656"/>
      <c r="DT35" s="656"/>
      <c r="DU35" s="656"/>
      <c r="DV35" s="657"/>
      <c r="DW35" s="628">
        <v>0.1</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453031</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1642880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31012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1908598</v>
      </c>
      <c r="CS36" s="624"/>
      <c r="CT36" s="624"/>
      <c r="CU36" s="624"/>
      <c r="CV36" s="624"/>
      <c r="CW36" s="624"/>
      <c r="CX36" s="624"/>
      <c r="CY36" s="625"/>
      <c r="CZ36" s="628">
        <v>13.1</v>
      </c>
      <c r="DA36" s="654"/>
      <c r="DB36" s="654"/>
      <c r="DC36" s="658"/>
      <c r="DD36" s="632">
        <v>1300698</v>
      </c>
      <c r="DE36" s="624"/>
      <c r="DF36" s="624"/>
      <c r="DG36" s="624"/>
      <c r="DH36" s="624"/>
      <c r="DI36" s="624"/>
      <c r="DJ36" s="624"/>
      <c r="DK36" s="625"/>
      <c r="DL36" s="632">
        <v>1182796</v>
      </c>
      <c r="DM36" s="624"/>
      <c r="DN36" s="624"/>
      <c r="DO36" s="624"/>
      <c r="DP36" s="624"/>
      <c r="DQ36" s="624"/>
      <c r="DR36" s="624"/>
      <c r="DS36" s="624"/>
      <c r="DT36" s="624"/>
      <c r="DU36" s="624"/>
      <c r="DV36" s="625"/>
      <c r="DW36" s="628">
        <v>16</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192660</v>
      </c>
      <c r="S37" s="624"/>
      <c r="T37" s="624"/>
      <c r="U37" s="624"/>
      <c r="V37" s="624"/>
      <c r="W37" s="624"/>
      <c r="X37" s="624"/>
      <c r="Y37" s="625"/>
      <c r="Z37" s="626">
        <v>1.2</v>
      </c>
      <c r="AA37" s="626"/>
      <c r="AB37" s="626"/>
      <c r="AC37" s="626"/>
      <c r="AD37" s="627">
        <v>1065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469583</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2866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428047</v>
      </c>
      <c r="CS37" s="656"/>
      <c r="CT37" s="656"/>
      <c r="CU37" s="656"/>
      <c r="CV37" s="656"/>
      <c r="CW37" s="656"/>
      <c r="CX37" s="656"/>
      <c r="CY37" s="657"/>
      <c r="CZ37" s="628">
        <v>2.9</v>
      </c>
      <c r="DA37" s="654"/>
      <c r="DB37" s="654"/>
      <c r="DC37" s="658"/>
      <c r="DD37" s="632">
        <v>411679</v>
      </c>
      <c r="DE37" s="656"/>
      <c r="DF37" s="656"/>
      <c r="DG37" s="656"/>
      <c r="DH37" s="656"/>
      <c r="DI37" s="656"/>
      <c r="DJ37" s="656"/>
      <c r="DK37" s="657"/>
      <c r="DL37" s="632">
        <v>406048</v>
      </c>
      <c r="DM37" s="656"/>
      <c r="DN37" s="656"/>
      <c r="DO37" s="656"/>
      <c r="DP37" s="656"/>
      <c r="DQ37" s="656"/>
      <c r="DR37" s="656"/>
      <c r="DS37" s="656"/>
      <c r="DT37" s="656"/>
      <c r="DU37" s="656"/>
      <c r="DV37" s="657"/>
      <c r="DW37" s="628">
        <v>5.5</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3542624</v>
      </c>
      <c r="S38" s="624"/>
      <c r="T38" s="624"/>
      <c r="U38" s="624"/>
      <c r="V38" s="624"/>
      <c r="W38" s="624"/>
      <c r="X38" s="624"/>
      <c r="Y38" s="625"/>
      <c r="Z38" s="626">
        <v>22.5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409604</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1770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763693</v>
      </c>
      <c r="CS38" s="624"/>
      <c r="CT38" s="624"/>
      <c r="CU38" s="624"/>
      <c r="CV38" s="624"/>
      <c r="CW38" s="624"/>
      <c r="CX38" s="624"/>
      <c r="CY38" s="625"/>
      <c r="CZ38" s="628">
        <v>5.2</v>
      </c>
      <c r="DA38" s="654"/>
      <c r="DB38" s="654"/>
      <c r="DC38" s="658"/>
      <c r="DD38" s="632">
        <v>623947</v>
      </c>
      <c r="DE38" s="624"/>
      <c r="DF38" s="624"/>
      <c r="DG38" s="624"/>
      <c r="DH38" s="624"/>
      <c r="DI38" s="624"/>
      <c r="DJ38" s="624"/>
      <c r="DK38" s="625"/>
      <c r="DL38" s="632">
        <v>548017</v>
      </c>
      <c r="DM38" s="624"/>
      <c r="DN38" s="624"/>
      <c r="DO38" s="624"/>
      <c r="DP38" s="624"/>
      <c r="DQ38" s="624"/>
      <c r="DR38" s="624"/>
      <c r="DS38" s="624"/>
      <c r="DT38" s="624"/>
      <c r="DU38" s="624"/>
      <c r="DV38" s="625"/>
      <c r="DW38" s="628">
        <v>7.4</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10003</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2461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158886</v>
      </c>
      <c r="CS39" s="656"/>
      <c r="CT39" s="656"/>
      <c r="CU39" s="656"/>
      <c r="CV39" s="656"/>
      <c r="CW39" s="656"/>
      <c r="CX39" s="656"/>
      <c r="CY39" s="657"/>
      <c r="CZ39" s="628">
        <v>1.1000000000000001</v>
      </c>
      <c r="DA39" s="654"/>
      <c r="DB39" s="654"/>
      <c r="DC39" s="658"/>
      <c r="DD39" s="632">
        <v>70260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14524</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4121</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80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183812</v>
      </c>
      <c r="CS40" s="624"/>
      <c r="CT40" s="624"/>
      <c r="CU40" s="624"/>
      <c r="CV40" s="624"/>
      <c r="CW40" s="624"/>
      <c r="CX40" s="624"/>
      <c r="CY40" s="625"/>
      <c r="CZ40" s="628">
        <v>1.3</v>
      </c>
      <c r="DA40" s="654"/>
      <c r="DB40" s="654"/>
      <c r="DC40" s="658"/>
      <c r="DD40" s="632">
        <v>158412</v>
      </c>
      <c r="DE40" s="624"/>
      <c r="DF40" s="624"/>
      <c r="DG40" s="624"/>
      <c r="DH40" s="624"/>
      <c r="DI40" s="624"/>
      <c r="DJ40" s="624"/>
      <c r="DK40" s="625"/>
      <c r="DL40" s="632">
        <v>158387</v>
      </c>
      <c r="DM40" s="624"/>
      <c r="DN40" s="624"/>
      <c r="DO40" s="624"/>
      <c r="DP40" s="624"/>
      <c r="DQ40" s="624"/>
      <c r="DR40" s="624"/>
      <c r="DS40" s="624"/>
      <c r="DT40" s="624"/>
      <c r="DU40" s="624"/>
      <c r="DV40" s="625"/>
      <c r="DW40" s="628">
        <v>2.1</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15757169</v>
      </c>
      <c r="S41" s="696"/>
      <c r="T41" s="696"/>
      <c r="U41" s="696"/>
      <c r="V41" s="696"/>
      <c r="W41" s="696"/>
      <c r="X41" s="696"/>
      <c r="Y41" s="700"/>
      <c r="Z41" s="701">
        <v>100</v>
      </c>
      <c r="AA41" s="701"/>
      <c r="AB41" s="701"/>
      <c r="AC41" s="701"/>
      <c r="AD41" s="702">
        <v>7361113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140791</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608778</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462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4375452</v>
      </c>
      <c r="CS42" s="656"/>
      <c r="CT42" s="656"/>
      <c r="CU42" s="656"/>
      <c r="CV42" s="656"/>
      <c r="CW42" s="656"/>
      <c r="CX42" s="656"/>
      <c r="CY42" s="657"/>
      <c r="CZ42" s="628">
        <v>30.1</v>
      </c>
      <c r="DA42" s="654"/>
      <c r="DB42" s="654"/>
      <c r="DC42" s="658"/>
      <c r="DD42" s="632">
        <v>345087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60792</v>
      </c>
      <c r="CS43" s="656"/>
      <c r="CT43" s="656"/>
      <c r="CU43" s="656"/>
      <c r="CV43" s="656"/>
      <c r="CW43" s="656"/>
      <c r="CX43" s="656"/>
      <c r="CY43" s="657"/>
      <c r="CZ43" s="628">
        <v>0.4</v>
      </c>
      <c r="DA43" s="654"/>
      <c r="DB43" s="654"/>
      <c r="DC43" s="658"/>
      <c r="DD43" s="632">
        <v>41388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4301016</v>
      </c>
      <c r="CS44" s="624"/>
      <c r="CT44" s="624"/>
      <c r="CU44" s="624"/>
      <c r="CV44" s="624"/>
      <c r="CW44" s="624"/>
      <c r="CX44" s="624"/>
      <c r="CY44" s="625"/>
      <c r="CZ44" s="628">
        <v>29.5</v>
      </c>
      <c r="DA44" s="629"/>
      <c r="DB44" s="629"/>
      <c r="DC44" s="635"/>
      <c r="DD44" s="632">
        <v>304171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1316080</v>
      </c>
      <c r="CS45" s="656"/>
      <c r="CT45" s="656"/>
      <c r="CU45" s="656"/>
      <c r="CV45" s="656"/>
      <c r="CW45" s="656"/>
      <c r="CX45" s="656"/>
      <c r="CY45" s="657"/>
      <c r="CZ45" s="628">
        <v>9</v>
      </c>
      <c r="DA45" s="654"/>
      <c r="DB45" s="654"/>
      <c r="DC45" s="658"/>
      <c r="DD45" s="632">
        <v>136397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2919887</v>
      </c>
      <c r="CS46" s="624"/>
      <c r="CT46" s="624"/>
      <c r="CU46" s="624"/>
      <c r="CV46" s="624"/>
      <c r="CW46" s="624"/>
      <c r="CX46" s="624"/>
      <c r="CY46" s="625"/>
      <c r="CZ46" s="628">
        <v>20.100000000000001</v>
      </c>
      <c r="DA46" s="629"/>
      <c r="DB46" s="629"/>
      <c r="DC46" s="635"/>
      <c r="DD46" s="632">
        <v>102725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74436</v>
      </c>
      <c r="CS47" s="656"/>
      <c r="CT47" s="656"/>
      <c r="CU47" s="656"/>
      <c r="CV47" s="656"/>
      <c r="CW47" s="656"/>
      <c r="CX47" s="656"/>
      <c r="CY47" s="657"/>
      <c r="CZ47" s="628">
        <v>0.5</v>
      </c>
      <c r="DA47" s="654"/>
      <c r="DB47" s="654"/>
      <c r="DC47" s="658"/>
      <c r="DD47" s="632">
        <v>40916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14560029</v>
      </c>
      <c r="CS49" s="682"/>
      <c r="CT49" s="682"/>
      <c r="CU49" s="682"/>
      <c r="CV49" s="682"/>
      <c r="CW49" s="682"/>
      <c r="CX49" s="682"/>
      <c r="CY49" s="711"/>
      <c r="CZ49" s="703">
        <v>100</v>
      </c>
      <c r="DA49" s="712"/>
      <c r="DB49" s="712"/>
      <c r="DC49" s="713"/>
      <c r="DD49" s="714">
        <v>7851411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N/5Z4Xt5p5UxFXVNQ8PQoyB3IQST69KPspcWz6TaHyky5FaL9m+TKZ1UX6bjGNHlQyw/L3muJ2TJnlpgx5clw==" saltValue="9zXc3MebRT2aPJZtp0rN6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zoomScaleSheetLayoutView="70" workbookViewId="0">
      <selection activeCell="CW12" sqref="CW12:DA1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15603</v>
      </c>
      <c r="R7" s="753"/>
      <c r="S7" s="753"/>
      <c r="T7" s="753"/>
      <c r="U7" s="753"/>
      <c r="V7" s="753">
        <v>14403</v>
      </c>
      <c r="W7" s="753"/>
      <c r="X7" s="753"/>
      <c r="Y7" s="753"/>
      <c r="Z7" s="753"/>
      <c r="AA7" s="753">
        <v>1200</v>
      </c>
      <c r="AB7" s="753"/>
      <c r="AC7" s="753"/>
      <c r="AD7" s="753"/>
      <c r="AE7" s="754"/>
      <c r="AF7" s="755">
        <v>463</v>
      </c>
      <c r="AG7" s="756"/>
      <c r="AH7" s="756"/>
      <c r="AI7" s="756"/>
      <c r="AJ7" s="757"/>
      <c r="AK7" s="758" t="s">
        <v>496</v>
      </c>
      <c r="AL7" s="759"/>
      <c r="AM7" s="759"/>
      <c r="AN7" s="759"/>
      <c r="AO7" s="759"/>
      <c r="AP7" s="759">
        <v>14571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-1</v>
      </c>
      <c r="CI7" s="744"/>
      <c r="CJ7" s="744"/>
      <c r="CK7" s="744"/>
      <c r="CL7" s="745"/>
      <c r="CM7" s="743">
        <v>117</v>
      </c>
      <c r="CN7" s="744"/>
      <c r="CO7" s="744"/>
      <c r="CP7" s="744"/>
      <c r="CQ7" s="745"/>
      <c r="CR7" s="743">
        <v>70</v>
      </c>
      <c r="CS7" s="744"/>
      <c r="CT7" s="744"/>
      <c r="CU7" s="744"/>
      <c r="CV7" s="745"/>
      <c r="CW7" s="743">
        <v>7</v>
      </c>
      <c r="CX7" s="744"/>
      <c r="CY7" s="744"/>
      <c r="CZ7" s="744"/>
      <c r="DA7" s="745"/>
      <c r="DB7" s="743" t="s">
        <v>496</v>
      </c>
      <c r="DC7" s="744"/>
      <c r="DD7" s="744"/>
      <c r="DE7" s="744"/>
      <c r="DF7" s="745"/>
      <c r="DG7" s="743" t="s">
        <v>496</v>
      </c>
      <c r="DH7" s="744"/>
      <c r="DI7" s="744"/>
      <c r="DJ7" s="744"/>
      <c r="DK7" s="745"/>
      <c r="DL7" s="743" t="s">
        <v>496</v>
      </c>
      <c r="DM7" s="744"/>
      <c r="DN7" s="744"/>
      <c r="DO7" s="744"/>
      <c r="DP7" s="745"/>
      <c r="DQ7" s="743" t="s">
        <v>496</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443</v>
      </c>
      <c r="R8" s="784"/>
      <c r="S8" s="784"/>
      <c r="T8" s="784"/>
      <c r="U8" s="784"/>
      <c r="V8" s="784">
        <v>436</v>
      </c>
      <c r="W8" s="784"/>
      <c r="X8" s="784"/>
      <c r="Y8" s="784"/>
      <c r="Z8" s="784"/>
      <c r="AA8" s="784">
        <v>6</v>
      </c>
      <c r="AB8" s="784"/>
      <c r="AC8" s="784"/>
      <c r="AD8" s="784"/>
      <c r="AE8" s="785"/>
      <c r="AF8" s="786">
        <v>6</v>
      </c>
      <c r="AG8" s="787"/>
      <c r="AH8" s="787"/>
      <c r="AI8" s="787"/>
      <c r="AJ8" s="788"/>
      <c r="AK8" s="769">
        <v>273</v>
      </c>
      <c r="AL8" s="770"/>
      <c r="AM8" s="770"/>
      <c r="AN8" s="770"/>
      <c r="AO8" s="770"/>
      <c r="AP8" s="770">
        <v>221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v>-2</v>
      </c>
      <c r="CI8" s="777"/>
      <c r="CJ8" s="777"/>
      <c r="CK8" s="777"/>
      <c r="CL8" s="778"/>
      <c r="CM8" s="776">
        <v>-7</v>
      </c>
      <c r="CN8" s="777"/>
      <c r="CO8" s="777"/>
      <c r="CP8" s="777"/>
      <c r="CQ8" s="778"/>
      <c r="CR8" s="776">
        <v>8</v>
      </c>
      <c r="CS8" s="777"/>
      <c r="CT8" s="777"/>
      <c r="CU8" s="777"/>
      <c r="CV8" s="778"/>
      <c r="CW8" s="776" t="s">
        <v>496</v>
      </c>
      <c r="CX8" s="777"/>
      <c r="CY8" s="777"/>
      <c r="CZ8" s="777"/>
      <c r="DA8" s="778"/>
      <c r="DB8" s="776" t="s">
        <v>496</v>
      </c>
      <c r="DC8" s="777"/>
      <c r="DD8" s="777"/>
      <c r="DE8" s="777"/>
      <c r="DF8" s="778"/>
      <c r="DG8" s="776" t="s">
        <v>496</v>
      </c>
      <c r="DH8" s="777"/>
      <c r="DI8" s="777"/>
      <c r="DJ8" s="777"/>
      <c r="DK8" s="778"/>
      <c r="DL8" s="776" t="s">
        <v>496</v>
      </c>
      <c r="DM8" s="777"/>
      <c r="DN8" s="777"/>
      <c r="DO8" s="777"/>
      <c r="DP8" s="778"/>
      <c r="DQ8" s="776" t="s">
        <v>496</v>
      </c>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2</v>
      </c>
      <c r="R9" s="784"/>
      <c r="S9" s="784"/>
      <c r="T9" s="784"/>
      <c r="U9" s="784"/>
      <c r="V9" s="784">
        <v>13</v>
      </c>
      <c r="W9" s="784"/>
      <c r="X9" s="784"/>
      <c r="Y9" s="784"/>
      <c r="Z9" s="784"/>
      <c r="AA9" s="784">
        <v>-11</v>
      </c>
      <c r="AB9" s="784"/>
      <c r="AC9" s="784"/>
      <c r="AD9" s="784"/>
      <c r="AE9" s="785"/>
      <c r="AF9" s="786">
        <v>-11</v>
      </c>
      <c r="AG9" s="787"/>
      <c r="AH9" s="787"/>
      <c r="AI9" s="787"/>
      <c r="AJ9" s="788"/>
      <c r="AK9" s="769" t="s">
        <v>496</v>
      </c>
      <c r="AL9" s="770"/>
      <c r="AM9" s="770"/>
      <c r="AN9" s="770"/>
      <c r="AO9" s="770"/>
      <c r="AP9" s="770" t="s">
        <v>496</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t="s">
        <v>377</v>
      </c>
      <c r="C10" s="781"/>
      <c r="D10" s="781"/>
      <c r="E10" s="781"/>
      <c r="F10" s="781"/>
      <c r="G10" s="781"/>
      <c r="H10" s="781"/>
      <c r="I10" s="781"/>
      <c r="J10" s="781"/>
      <c r="K10" s="781"/>
      <c r="L10" s="781"/>
      <c r="M10" s="781"/>
      <c r="N10" s="781"/>
      <c r="O10" s="781"/>
      <c r="P10" s="782"/>
      <c r="Q10" s="783">
        <v>26</v>
      </c>
      <c r="R10" s="784"/>
      <c r="S10" s="784"/>
      <c r="T10" s="784"/>
      <c r="U10" s="784"/>
      <c r="V10" s="784">
        <v>25</v>
      </c>
      <c r="W10" s="784"/>
      <c r="X10" s="784"/>
      <c r="Y10" s="784"/>
      <c r="Z10" s="784"/>
      <c r="AA10" s="784">
        <v>1</v>
      </c>
      <c r="AB10" s="784"/>
      <c r="AC10" s="784"/>
      <c r="AD10" s="784"/>
      <c r="AE10" s="785"/>
      <c r="AF10" s="786">
        <v>1</v>
      </c>
      <c r="AG10" s="787"/>
      <c r="AH10" s="787"/>
      <c r="AI10" s="787"/>
      <c r="AJ10" s="788"/>
      <c r="AK10" s="769">
        <v>12</v>
      </c>
      <c r="AL10" s="770"/>
      <c r="AM10" s="770"/>
      <c r="AN10" s="770"/>
      <c r="AO10" s="770"/>
      <c r="AP10" s="770">
        <v>4</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t="s">
        <v>378</v>
      </c>
      <c r="C11" s="781"/>
      <c r="D11" s="781"/>
      <c r="E11" s="781"/>
      <c r="F11" s="781"/>
      <c r="G11" s="781"/>
      <c r="H11" s="781"/>
      <c r="I11" s="781"/>
      <c r="J11" s="781"/>
      <c r="K11" s="781"/>
      <c r="L11" s="781"/>
      <c r="M11" s="781"/>
      <c r="N11" s="781"/>
      <c r="O11" s="781"/>
      <c r="P11" s="782"/>
      <c r="Q11" s="783">
        <v>19</v>
      </c>
      <c r="R11" s="784"/>
      <c r="S11" s="784"/>
      <c r="T11" s="784"/>
      <c r="U11" s="784"/>
      <c r="V11" s="784">
        <v>18</v>
      </c>
      <c r="W11" s="784"/>
      <c r="X11" s="784"/>
      <c r="Y11" s="784"/>
      <c r="Z11" s="784"/>
      <c r="AA11" s="784">
        <v>1</v>
      </c>
      <c r="AB11" s="784"/>
      <c r="AC11" s="784"/>
      <c r="AD11" s="784"/>
      <c r="AE11" s="785"/>
      <c r="AF11" s="786">
        <v>1</v>
      </c>
      <c r="AG11" s="787"/>
      <c r="AH11" s="787"/>
      <c r="AI11" s="787"/>
      <c r="AJ11" s="788"/>
      <c r="AK11" s="769">
        <v>8</v>
      </c>
      <c r="AL11" s="770"/>
      <c r="AM11" s="770"/>
      <c r="AN11" s="770"/>
      <c r="AO11" s="770"/>
      <c r="AP11" s="770">
        <v>12</v>
      </c>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t="s">
        <v>379</v>
      </c>
      <c r="C12" s="781"/>
      <c r="D12" s="781"/>
      <c r="E12" s="781"/>
      <c r="F12" s="781"/>
      <c r="G12" s="781"/>
      <c r="H12" s="781"/>
      <c r="I12" s="781"/>
      <c r="J12" s="781"/>
      <c r="K12" s="781"/>
      <c r="L12" s="781"/>
      <c r="M12" s="781"/>
      <c r="N12" s="781"/>
      <c r="O12" s="781"/>
      <c r="P12" s="782"/>
      <c r="Q12" s="783">
        <v>16</v>
      </c>
      <c r="R12" s="784"/>
      <c r="S12" s="784"/>
      <c r="T12" s="784"/>
      <c r="U12" s="784"/>
      <c r="V12" s="784">
        <v>16</v>
      </c>
      <c r="W12" s="784"/>
      <c r="X12" s="784"/>
      <c r="Y12" s="784"/>
      <c r="Z12" s="784"/>
      <c r="AA12" s="784" t="s">
        <v>496</v>
      </c>
      <c r="AB12" s="784"/>
      <c r="AC12" s="784"/>
      <c r="AD12" s="784"/>
      <c r="AE12" s="785"/>
      <c r="AF12" s="786" t="s">
        <v>122</v>
      </c>
      <c r="AG12" s="787"/>
      <c r="AH12" s="787"/>
      <c r="AI12" s="787"/>
      <c r="AJ12" s="788"/>
      <c r="AK12" s="769">
        <v>8</v>
      </c>
      <c r="AL12" s="770"/>
      <c r="AM12" s="770"/>
      <c r="AN12" s="770"/>
      <c r="AO12" s="770"/>
      <c r="AP12" s="770" t="s">
        <v>496</v>
      </c>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t="s">
        <v>380</v>
      </c>
      <c r="C13" s="781"/>
      <c r="D13" s="781"/>
      <c r="E13" s="781"/>
      <c r="F13" s="781"/>
      <c r="G13" s="781"/>
      <c r="H13" s="781"/>
      <c r="I13" s="781"/>
      <c r="J13" s="781"/>
      <c r="K13" s="781"/>
      <c r="L13" s="781"/>
      <c r="M13" s="781"/>
      <c r="N13" s="781"/>
      <c r="O13" s="781"/>
      <c r="P13" s="782"/>
      <c r="Q13" s="783">
        <v>1</v>
      </c>
      <c r="R13" s="784"/>
      <c r="S13" s="784"/>
      <c r="T13" s="784"/>
      <c r="U13" s="784"/>
      <c r="V13" s="784">
        <v>1</v>
      </c>
      <c r="W13" s="784"/>
      <c r="X13" s="784"/>
      <c r="Y13" s="784"/>
      <c r="Z13" s="784"/>
      <c r="AA13" s="784" t="s">
        <v>496</v>
      </c>
      <c r="AB13" s="784"/>
      <c r="AC13" s="784"/>
      <c r="AD13" s="784"/>
      <c r="AE13" s="785"/>
      <c r="AF13" s="786" t="s">
        <v>122</v>
      </c>
      <c r="AG13" s="787"/>
      <c r="AH13" s="787"/>
      <c r="AI13" s="787"/>
      <c r="AJ13" s="788"/>
      <c r="AK13" s="769">
        <v>1</v>
      </c>
      <c r="AL13" s="770"/>
      <c r="AM13" s="770"/>
      <c r="AN13" s="770"/>
      <c r="AO13" s="770"/>
      <c r="AP13" s="770" t="s">
        <v>496</v>
      </c>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381</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382</v>
      </c>
      <c r="B23" s="789" t="s">
        <v>383</v>
      </c>
      <c r="C23" s="790"/>
      <c r="D23" s="790"/>
      <c r="E23" s="790"/>
      <c r="F23" s="790"/>
      <c r="G23" s="790"/>
      <c r="H23" s="790"/>
      <c r="I23" s="790"/>
      <c r="J23" s="790"/>
      <c r="K23" s="790"/>
      <c r="L23" s="790"/>
      <c r="M23" s="790"/>
      <c r="N23" s="790"/>
      <c r="O23" s="790"/>
      <c r="P23" s="791"/>
      <c r="Q23" s="792">
        <v>15807</v>
      </c>
      <c r="R23" s="793"/>
      <c r="S23" s="793"/>
      <c r="T23" s="793"/>
      <c r="U23" s="793"/>
      <c r="V23" s="793">
        <v>14610</v>
      </c>
      <c r="W23" s="793"/>
      <c r="X23" s="793"/>
      <c r="Y23" s="793"/>
      <c r="Z23" s="793"/>
      <c r="AA23" s="793">
        <v>1197</v>
      </c>
      <c r="AB23" s="793"/>
      <c r="AC23" s="793"/>
      <c r="AD23" s="793"/>
      <c r="AE23" s="794"/>
      <c r="AF23" s="795">
        <v>460</v>
      </c>
      <c r="AG23" s="793"/>
      <c r="AH23" s="793"/>
      <c r="AI23" s="793"/>
      <c r="AJ23" s="796"/>
      <c r="AK23" s="797"/>
      <c r="AL23" s="798"/>
      <c r="AM23" s="798"/>
      <c r="AN23" s="798"/>
      <c r="AO23" s="798"/>
      <c r="AP23" s="793">
        <v>14808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384</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385</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386</v>
      </c>
      <c r="R26" s="734"/>
      <c r="S26" s="734"/>
      <c r="T26" s="734"/>
      <c r="U26" s="735"/>
      <c r="V26" s="733" t="s">
        <v>387</v>
      </c>
      <c r="W26" s="734"/>
      <c r="X26" s="734"/>
      <c r="Y26" s="734"/>
      <c r="Z26" s="735"/>
      <c r="AA26" s="733" t="s">
        <v>388</v>
      </c>
      <c r="AB26" s="734"/>
      <c r="AC26" s="734"/>
      <c r="AD26" s="734"/>
      <c r="AE26" s="734"/>
      <c r="AF26" s="814" t="s">
        <v>389</v>
      </c>
      <c r="AG26" s="815"/>
      <c r="AH26" s="815"/>
      <c r="AI26" s="815"/>
      <c r="AJ26" s="816"/>
      <c r="AK26" s="734" t="s">
        <v>390</v>
      </c>
      <c r="AL26" s="734"/>
      <c r="AM26" s="734"/>
      <c r="AN26" s="734"/>
      <c r="AO26" s="735"/>
      <c r="AP26" s="733" t="s">
        <v>391</v>
      </c>
      <c r="AQ26" s="734"/>
      <c r="AR26" s="734"/>
      <c r="AS26" s="734"/>
      <c r="AT26" s="735"/>
      <c r="AU26" s="733" t="s">
        <v>392</v>
      </c>
      <c r="AV26" s="734"/>
      <c r="AW26" s="734"/>
      <c r="AX26" s="734"/>
      <c r="AY26" s="735"/>
      <c r="AZ26" s="733" t="s">
        <v>393</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394</v>
      </c>
      <c r="C28" s="750"/>
      <c r="D28" s="750"/>
      <c r="E28" s="750"/>
      <c r="F28" s="750"/>
      <c r="G28" s="750"/>
      <c r="H28" s="750"/>
      <c r="I28" s="750"/>
      <c r="J28" s="750"/>
      <c r="K28" s="750"/>
      <c r="L28" s="750"/>
      <c r="M28" s="750"/>
      <c r="N28" s="750"/>
      <c r="O28" s="750"/>
      <c r="P28" s="751"/>
      <c r="Q28" s="822">
        <v>1555</v>
      </c>
      <c r="R28" s="823"/>
      <c r="S28" s="823"/>
      <c r="T28" s="823"/>
      <c r="U28" s="823"/>
      <c r="V28" s="823">
        <v>1524</v>
      </c>
      <c r="W28" s="823"/>
      <c r="X28" s="823"/>
      <c r="Y28" s="823"/>
      <c r="Z28" s="823"/>
      <c r="AA28" s="823">
        <v>31</v>
      </c>
      <c r="AB28" s="823"/>
      <c r="AC28" s="823"/>
      <c r="AD28" s="823"/>
      <c r="AE28" s="824"/>
      <c r="AF28" s="825">
        <v>31</v>
      </c>
      <c r="AG28" s="823"/>
      <c r="AH28" s="823"/>
      <c r="AI28" s="823"/>
      <c r="AJ28" s="826"/>
      <c r="AK28" s="827">
        <v>173</v>
      </c>
      <c r="AL28" s="828"/>
      <c r="AM28" s="828"/>
      <c r="AN28" s="828"/>
      <c r="AO28" s="828"/>
      <c r="AP28" s="828" t="s">
        <v>496</v>
      </c>
      <c r="AQ28" s="828"/>
      <c r="AR28" s="828"/>
      <c r="AS28" s="828"/>
      <c r="AT28" s="828"/>
      <c r="AU28" s="828" t="s">
        <v>496</v>
      </c>
      <c r="AV28" s="828"/>
      <c r="AW28" s="828"/>
      <c r="AX28" s="828"/>
      <c r="AY28" s="828"/>
      <c r="AZ28" s="829" t="s">
        <v>496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395</v>
      </c>
      <c r="C29" s="781"/>
      <c r="D29" s="781"/>
      <c r="E29" s="781"/>
      <c r="F29" s="781"/>
      <c r="G29" s="781"/>
      <c r="H29" s="781"/>
      <c r="I29" s="781"/>
      <c r="J29" s="781"/>
      <c r="K29" s="781"/>
      <c r="L29" s="781"/>
      <c r="M29" s="781"/>
      <c r="N29" s="781"/>
      <c r="O29" s="781"/>
      <c r="P29" s="782"/>
      <c r="Q29" s="783">
        <v>2448</v>
      </c>
      <c r="R29" s="784"/>
      <c r="S29" s="784"/>
      <c r="T29" s="784"/>
      <c r="U29" s="784"/>
      <c r="V29" s="784">
        <v>2324</v>
      </c>
      <c r="W29" s="784"/>
      <c r="X29" s="784"/>
      <c r="Y29" s="784"/>
      <c r="Z29" s="784"/>
      <c r="AA29" s="784">
        <v>124</v>
      </c>
      <c r="AB29" s="784"/>
      <c r="AC29" s="784"/>
      <c r="AD29" s="784"/>
      <c r="AE29" s="785"/>
      <c r="AF29" s="786">
        <v>124</v>
      </c>
      <c r="AG29" s="787"/>
      <c r="AH29" s="787"/>
      <c r="AI29" s="787"/>
      <c r="AJ29" s="788"/>
      <c r="AK29" s="834">
        <v>400</v>
      </c>
      <c r="AL29" s="830"/>
      <c r="AM29" s="830"/>
      <c r="AN29" s="830"/>
      <c r="AO29" s="830"/>
      <c r="AP29" s="830" t="s">
        <v>496</v>
      </c>
      <c r="AQ29" s="830"/>
      <c r="AR29" s="830"/>
      <c r="AS29" s="830"/>
      <c r="AT29" s="830"/>
      <c r="AU29" s="830" t="s">
        <v>496</v>
      </c>
      <c r="AV29" s="830"/>
      <c r="AW29" s="830"/>
      <c r="AX29" s="830"/>
      <c r="AY29" s="830"/>
      <c r="AZ29" s="831" t="s">
        <v>496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396</v>
      </c>
      <c r="C30" s="781"/>
      <c r="D30" s="781"/>
      <c r="E30" s="781"/>
      <c r="F30" s="781"/>
      <c r="G30" s="781"/>
      <c r="H30" s="781"/>
      <c r="I30" s="781"/>
      <c r="J30" s="781"/>
      <c r="K30" s="781"/>
      <c r="L30" s="781"/>
      <c r="M30" s="781"/>
      <c r="N30" s="781"/>
      <c r="O30" s="781"/>
      <c r="P30" s="782"/>
      <c r="Q30" s="783">
        <v>17</v>
      </c>
      <c r="R30" s="784"/>
      <c r="S30" s="784"/>
      <c r="T30" s="784"/>
      <c r="U30" s="784"/>
      <c r="V30" s="784">
        <v>16</v>
      </c>
      <c r="W30" s="784"/>
      <c r="X30" s="784"/>
      <c r="Y30" s="784"/>
      <c r="Z30" s="784"/>
      <c r="AA30" s="784">
        <v>1</v>
      </c>
      <c r="AB30" s="784"/>
      <c r="AC30" s="784"/>
      <c r="AD30" s="784"/>
      <c r="AE30" s="785"/>
      <c r="AF30" s="786">
        <v>1</v>
      </c>
      <c r="AG30" s="787"/>
      <c r="AH30" s="787"/>
      <c r="AI30" s="787"/>
      <c r="AJ30" s="788"/>
      <c r="AK30" s="834">
        <v>16</v>
      </c>
      <c r="AL30" s="830"/>
      <c r="AM30" s="830"/>
      <c r="AN30" s="830"/>
      <c r="AO30" s="830"/>
      <c r="AP30" s="830" t="s">
        <v>496</v>
      </c>
      <c r="AQ30" s="830"/>
      <c r="AR30" s="830"/>
      <c r="AS30" s="830"/>
      <c r="AT30" s="830"/>
      <c r="AU30" s="830" t="s">
        <v>496</v>
      </c>
      <c r="AV30" s="830"/>
      <c r="AW30" s="830"/>
      <c r="AX30" s="830"/>
      <c r="AY30" s="830"/>
      <c r="AZ30" s="831" t="s">
        <v>496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397</v>
      </c>
      <c r="C31" s="781"/>
      <c r="D31" s="781"/>
      <c r="E31" s="781"/>
      <c r="F31" s="781"/>
      <c r="G31" s="781"/>
      <c r="H31" s="781"/>
      <c r="I31" s="781"/>
      <c r="J31" s="781"/>
      <c r="K31" s="781"/>
      <c r="L31" s="781"/>
      <c r="M31" s="781"/>
      <c r="N31" s="781"/>
      <c r="O31" s="781"/>
      <c r="P31" s="782"/>
      <c r="Q31" s="783">
        <v>260</v>
      </c>
      <c r="R31" s="784"/>
      <c r="S31" s="784"/>
      <c r="T31" s="784"/>
      <c r="U31" s="784"/>
      <c r="V31" s="784">
        <v>257</v>
      </c>
      <c r="W31" s="784"/>
      <c r="X31" s="784"/>
      <c r="Y31" s="784"/>
      <c r="Z31" s="784"/>
      <c r="AA31" s="784">
        <v>3</v>
      </c>
      <c r="AB31" s="784"/>
      <c r="AC31" s="784"/>
      <c r="AD31" s="784"/>
      <c r="AE31" s="785"/>
      <c r="AF31" s="786">
        <v>3</v>
      </c>
      <c r="AG31" s="787"/>
      <c r="AH31" s="787"/>
      <c r="AI31" s="787"/>
      <c r="AJ31" s="788"/>
      <c r="AK31" s="834">
        <v>74</v>
      </c>
      <c r="AL31" s="830"/>
      <c r="AM31" s="830"/>
      <c r="AN31" s="830"/>
      <c r="AO31" s="830"/>
      <c r="AP31" s="830" t="s">
        <v>496</v>
      </c>
      <c r="AQ31" s="830"/>
      <c r="AR31" s="830"/>
      <c r="AS31" s="830"/>
      <c r="AT31" s="830"/>
      <c r="AU31" s="830" t="s">
        <v>496</v>
      </c>
      <c r="AV31" s="830"/>
      <c r="AW31" s="830"/>
      <c r="AX31" s="830"/>
      <c r="AY31" s="830"/>
      <c r="AZ31" s="831" t="s">
        <v>496</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398</v>
      </c>
      <c r="C32" s="781"/>
      <c r="D32" s="781"/>
      <c r="E32" s="781"/>
      <c r="F32" s="781"/>
      <c r="G32" s="781"/>
      <c r="H32" s="781"/>
      <c r="I32" s="781"/>
      <c r="J32" s="781"/>
      <c r="K32" s="781"/>
      <c r="L32" s="781"/>
      <c r="M32" s="781"/>
      <c r="N32" s="781"/>
      <c r="O32" s="781"/>
      <c r="P32" s="782"/>
      <c r="Q32" s="783">
        <v>8</v>
      </c>
      <c r="R32" s="784"/>
      <c r="S32" s="784"/>
      <c r="T32" s="784"/>
      <c r="U32" s="784"/>
      <c r="V32" s="784">
        <v>8</v>
      </c>
      <c r="W32" s="784"/>
      <c r="X32" s="784"/>
      <c r="Y32" s="784"/>
      <c r="Z32" s="784"/>
      <c r="AA32" s="784">
        <v>0</v>
      </c>
      <c r="AB32" s="784"/>
      <c r="AC32" s="784"/>
      <c r="AD32" s="784"/>
      <c r="AE32" s="785"/>
      <c r="AF32" s="786">
        <v>0</v>
      </c>
      <c r="AG32" s="787"/>
      <c r="AH32" s="787"/>
      <c r="AI32" s="787"/>
      <c r="AJ32" s="788"/>
      <c r="AK32" s="834" t="s">
        <v>496</v>
      </c>
      <c r="AL32" s="830"/>
      <c r="AM32" s="830"/>
      <c r="AN32" s="830"/>
      <c r="AO32" s="830"/>
      <c r="AP32" s="830" t="s">
        <v>496</v>
      </c>
      <c r="AQ32" s="830"/>
      <c r="AR32" s="830"/>
      <c r="AS32" s="830"/>
      <c r="AT32" s="830"/>
      <c r="AU32" s="830" t="s">
        <v>496</v>
      </c>
      <c r="AV32" s="830"/>
      <c r="AW32" s="830"/>
      <c r="AX32" s="830"/>
      <c r="AY32" s="830"/>
      <c r="AZ32" s="831" t="s">
        <v>496</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399</v>
      </c>
      <c r="C33" s="781"/>
      <c r="D33" s="781"/>
      <c r="E33" s="781"/>
      <c r="F33" s="781"/>
      <c r="G33" s="781"/>
      <c r="H33" s="781"/>
      <c r="I33" s="781"/>
      <c r="J33" s="781"/>
      <c r="K33" s="781"/>
      <c r="L33" s="781"/>
      <c r="M33" s="781"/>
      <c r="N33" s="781"/>
      <c r="O33" s="781"/>
      <c r="P33" s="782"/>
      <c r="Q33" s="783">
        <v>557</v>
      </c>
      <c r="R33" s="784"/>
      <c r="S33" s="784"/>
      <c r="T33" s="784"/>
      <c r="U33" s="784"/>
      <c r="V33" s="784">
        <v>594</v>
      </c>
      <c r="W33" s="784"/>
      <c r="X33" s="784"/>
      <c r="Y33" s="784"/>
      <c r="Z33" s="784"/>
      <c r="AA33" s="784">
        <v>-37</v>
      </c>
      <c r="AB33" s="784"/>
      <c r="AC33" s="784"/>
      <c r="AD33" s="784"/>
      <c r="AE33" s="785"/>
      <c r="AF33" s="786">
        <v>884</v>
      </c>
      <c r="AG33" s="787"/>
      <c r="AH33" s="787"/>
      <c r="AI33" s="787"/>
      <c r="AJ33" s="788"/>
      <c r="AK33" s="834">
        <v>461</v>
      </c>
      <c r="AL33" s="830"/>
      <c r="AM33" s="830"/>
      <c r="AN33" s="830"/>
      <c r="AO33" s="830"/>
      <c r="AP33" s="830">
        <v>1527</v>
      </c>
      <c r="AQ33" s="830"/>
      <c r="AR33" s="830"/>
      <c r="AS33" s="830"/>
      <c r="AT33" s="830"/>
      <c r="AU33" s="830">
        <v>1113</v>
      </c>
      <c r="AV33" s="830"/>
      <c r="AW33" s="830"/>
      <c r="AX33" s="830"/>
      <c r="AY33" s="830"/>
      <c r="AZ33" s="831" t="s">
        <v>496</v>
      </c>
      <c r="BA33" s="831"/>
      <c r="BB33" s="831"/>
      <c r="BC33" s="831"/>
      <c r="BD33" s="831"/>
      <c r="BE33" s="832" t="s">
        <v>400</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401</v>
      </c>
      <c r="C34" s="781"/>
      <c r="D34" s="781"/>
      <c r="E34" s="781"/>
      <c r="F34" s="781"/>
      <c r="G34" s="781"/>
      <c r="H34" s="781"/>
      <c r="I34" s="781"/>
      <c r="J34" s="781"/>
      <c r="K34" s="781"/>
      <c r="L34" s="781"/>
      <c r="M34" s="781"/>
      <c r="N34" s="781"/>
      <c r="O34" s="781"/>
      <c r="P34" s="782"/>
      <c r="Q34" s="783">
        <v>538</v>
      </c>
      <c r="R34" s="784"/>
      <c r="S34" s="784"/>
      <c r="T34" s="784"/>
      <c r="U34" s="784"/>
      <c r="V34" s="784">
        <v>483</v>
      </c>
      <c r="W34" s="784"/>
      <c r="X34" s="784"/>
      <c r="Y34" s="784"/>
      <c r="Z34" s="784"/>
      <c r="AA34" s="784">
        <v>55</v>
      </c>
      <c r="AB34" s="784"/>
      <c r="AC34" s="784"/>
      <c r="AD34" s="784"/>
      <c r="AE34" s="785"/>
      <c r="AF34" s="786">
        <v>185</v>
      </c>
      <c r="AG34" s="787"/>
      <c r="AH34" s="787"/>
      <c r="AI34" s="787"/>
      <c r="AJ34" s="788"/>
      <c r="AK34" s="834">
        <v>359</v>
      </c>
      <c r="AL34" s="830"/>
      <c r="AM34" s="830"/>
      <c r="AN34" s="830"/>
      <c r="AO34" s="830"/>
      <c r="AP34" s="830">
        <v>2846</v>
      </c>
      <c r="AQ34" s="830"/>
      <c r="AR34" s="830"/>
      <c r="AS34" s="830"/>
      <c r="AT34" s="830"/>
      <c r="AU34" s="830">
        <v>2706</v>
      </c>
      <c r="AV34" s="830"/>
      <c r="AW34" s="830"/>
      <c r="AX34" s="830"/>
      <c r="AY34" s="830"/>
      <c r="AZ34" s="831" t="s">
        <v>496</v>
      </c>
      <c r="BA34" s="831"/>
      <c r="BB34" s="831"/>
      <c r="BC34" s="831"/>
      <c r="BD34" s="831"/>
      <c r="BE34" s="832" t="s">
        <v>400</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402</v>
      </c>
      <c r="C35" s="781"/>
      <c r="D35" s="781"/>
      <c r="E35" s="781"/>
      <c r="F35" s="781"/>
      <c r="G35" s="781"/>
      <c r="H35" s="781"/>
      <c r="I35" s="781"/>
      <c r="J35" s="781"/>
      <c r="K35" s="781"/>
      <c r="L35" s="781"/>
      <c r="M35" s="781"/>
      <c r="N35" s="781"/>
      <c r="O35" s="781"/>
      <c r="P35" s="782"/>
      <c r="Q35" s="783">
        <v>10</v>
      </c>
      <c r="R35" s="784"/>
      <c r="S35" s="784"/>
      <c r="T35" s="784"/>
      <c r="U35" s="784"/>
      <c r="V35" s="784">
        <v>10</v>
      </c>
      <c r="W35" s="784"/>
      <c r="X35" s="784"/>
      <c r="Y35" s="784"/>
      <c r="Z35" s="784"/>
      <c r="AA35" s="784">
        <v>0</v>
      </c>
      <c r="AB35" s="784"/>
      <c r="AC35" s="784"/>
      <c r="AD35" s="784"/>
      <c r="AE35" s="785"/>
      <c r="AF35" s="786">
        <v>0</v>
      </c>
      <c r="AG35" s="787"/>
      <c r="AH35" s="787"/>
      <c r="AI35" s="787"/>
      <c r="AJ35" s="788"/>
      <c r="AK35" s="834">
        <v>10</v>
      </c>
      <c r="AL35" s="830"/>
      <c r="AM35" s="830"/>
      <c r="AN35" s="830"/>
      <c r="AO35" s="830"/>
      <c r="AP35" s="830">
        <v>2</v>
      </c>
      <c r="AQ35" s="830"/>
      <c r="AR35" s="830"/>
      <c r="AS35" s="830"/>
      <c r="AT35" s="830"/>
      <c r="AU35" s="830">
        <v>0</v>
      </c>
      <c r="AV35" s="830"/>
      <c r="AW35" s="830"/>
      <c r="AX35" s="830"/>
      <c r="AY35" s="830"/>
      <c r="AZ35" s="831" t="s">
        <v>496</v>
      </c>
      <c r="BA35" s="831"/>
      <c r="BB35" s="831"/>
      <c r="BC35" s="831"/>
      <c r="BD35" s="831"/>
      <c r="BE35" s="832" t="s">
        <v>403</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382</v>
      </c>
      <c r="B63" s="789" t="s">
        <v>405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1229</v>
      </c>
      <c r="AG63" s="844"/>
      <c r="AH63" s="844"/>
      <c r="AI63" s="844"/>
      <c r="AJ63" s="845"/>
      <c r="AK63" s="846"/>
      <c r="AL63" s="841"/>
      <c r="AM63" s="841"/>
      <c r="AN63" s="841"/>
      <c r="AO63" s="841"/>
      <c r="AP63" s="844">
        <v>4375</v>
      </c>
      <c r="AQ63" s="844"/>
      <c r="AR63" s="844"/>
      <c r="AS63" s="844"/>
      <c r="AT63" s="844"/>
      <c r="AU63" s="844">
        <v>3819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407</v>
      </c>
      <c r="B66" s="728"/>
      <c r="C66" s="728"/>
      <c r="D66" s="728"/>
      <c r="E66" s="728"/>
      <c r="F66" s="728"/>
      <c r="G66" s="728"/>
      <c r="H66" s="728"/>
      <c r="I66" s="728"/>
      <c r="J66" s="728"/>
      <c r="K66" s="728"/>
      <c r="L66" s="728"/>
      <c r="M66" s="728"/>
      <c r="N66" s="728"/>
      <c r="O66" s="728"/>
      <c r="P66" s="729"/>
      <c r="Q66" s="733" t="s">
        <v>386</v>
      </c>
      <c r="R66" s="734"/>
      <c r="S66" s="734"/>
      <c r="T66" s="734"/>
      <c r="U66" s="735"/>
      <c r="V66" s="733" t="s">
        <v>387</v>
      </c>
      <c r="W66" s="734"/>
      <c r="X66" s="734"/>
      <c r="Y66" s="734"/>
      <c r="Z66" s="735"/>
      <c r="AA66" s="733" t="s">
        <v>388</v>
      </c>
      <c r="AB66" s="734"/>
      <c r="AC66" s="734"/>
      <c r="AD66" s="734"/>
      <c r="AE66" s="735"/>
      <c r="AF66" s="854" t="s">
        <v>389</v>
      </c>
      <c r="AG66" s="815"/>
      <c r="AH66" s="815"/>
      <c r="AI66" s="815"/>
      <c r="AJ66" s="855"/>
      <c r="AK66" s="733" t="s">
        <v>390</v>
      </c>
      <c r="AL66" s="728"/>
      <c r="AM66" s="728"/>
      <c r="AN66" s="728"/>
      <c r="AO66" s="729"/>
      <c r="AP66" s="733" t="s">
        <v>391</v>
      </c>
      <c r="AQ66" s="734"/>
      <c r="AR66" s="734"/>
      <c r="AS66" s="734"/>
      <c r="AT66" s="735"/>
      <c r="AU66" s="733" t="s">
        <v>408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561</v>
      </c>
      <c r="C68" s="870"/>
      <c r="D68" s="870"/>
      <c r="E68" s="870"/>
      <c r="F68" s="870"/>
      <c r="G68" s="870"/>
      <c r="H68" s="870"/>
      <c r="I68" s="870"/>
      <c r="J68" s="870"/>
      <c r="K68" s="870"/>
      <c r="L68" s="870"/>
      <c r="M68" s="870"/>
      <c r="N68" s="870"/>
      <c r="O68" s="870"/>
      <c r="P68" s="871"/>
      <c r="Q68" s="872">
        <v>206</v>
      </c>
      <c r="R68" s="866"/>
      <c r="S68" s="866"/>
      <c r="T68" s="866"/>
      <c r="U68" s="866"/>
      <c r="V68" s="866">
        <v>205</v>
      </c>
      <c r="W68" s="866"/>
      <c r="X68" s="866"/>
      <c r="Y68" s="866"/>
      <c r="Z68" s="866"/>
      <c r="AA68" s="866">
        <v>1</v>
      </c>
      <c r="AB68" s="866"/>
      <c r="AC68" s="866"/>
      <c r="AD68" s="866"/>
      <c r="AE68" s="866"/>
      <c r="AF68" s="866">
        <v>1</v>
      </c>
      <c r="AG68" s="866"/>
      <c r="AH68" s="866"/>
      <c r="AI68" s="866"/>
      <c r="AJ68" s="866"/>
      <c r="AK68" s="866" t="s">
        <v>496</v>
      </c>
      <c r="AL68" s="866"/>
      <c r="AM68" s="866"/>
      <c r="AN68" s="866"/>
      <c r="AO68" s="866"/>
      <c r="AP68" s="866" t="s">
        <v>496</v>
      </c>
      <c r="AQ68" s="866"/>
      <c r="AR68" s="866"/>
      <c r="AS68" s="866"/>
      <c r="AT68" s="866"/>
      <c r="AU68" s="866" t="s">
        <v>496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562</v>
      </c>
      <c r="C69" s="874"/>
      <c r="D69" s="874"/>
      <c r="E69" s="874"/>
      <c r="F69" s="874"/>
      <c r="G69" s="874"/>
      <c r="H69" s="874"/>
      <c r="I69" s="874"/>
      <c r="J69" s="874"/>
      <c r="K69" s="874"/>
      <c r="L69" s="874"/>
      <c r="M69" s="874"/>
      <c r="N69" s="874"/>
      <c r="O69" s="874"/>
      <c r="P69" s="875"/>
      <c r="Q69" s="876">
        <v>19</v>
      </c>
      <c r="R69" s="830"/>
      <c r="S69" s="830"/>
      <c r="T69" s="830"/>
      <c r="U69" s="830"/>
      <c r="V69" s="830">
        <v>17</v>
      </c>
      <c r="W69" s="830"/>
      <c r="X69" s="830"/>
      <c r="Y69" s="830"/>
      <c r="Z69" s="830"/>
      <c r="AA69" s="830">
        <v>2</v>
      </c>
      <c r="AB69" s="830"/>
      <c r="AC69" s="830"/>
      <c r="AD69" s="830"/>
      <c r="AE69" s="830"/>
      <c r="AF69" s="830">
        <v>2</v>
      </c>
      <c r="AG69" s="830"/>
      <c r="AH69" s="830"/>
      <c r="AI69" s="830"/>
      <c r="AJ69" s="830"/>
      <c r="AK69" s="830" t="s">
        <v>496</v>
      </c>
      <c r="AL69" s="830"/>
      <c r="AM69" s="830"/>
      <c r="AN69" s="830"/>
      <c r="AO69" s="830"/>
      <c r="AP69" s="830" t="s">
        <v>496</v>
      </c>
      <c r="AQ69" s="830"/>
      <c r="AR69" s="830"/>
      <c r="AS69" s="830"/>
      <c r="AT69" s="830"/>
      <c r="AU69" s="830" t="s">
        <v>496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563</v>
      </c>
      <c r="C70" s="874"/>
      <c r="D70" s="874"/>
      <c r="E70" s="874"/>
      <c r="F70" s="874"/>
      <c r="G70" s="874"/>
      <c r="H70" s="874"/>
      <c r="I70" s="874"/>
      <c r="J70" s="874"/>
      <c r="K70" s="874"/>
      <c r="L70" s="874"/>
      <c r="M70" s="874"/>
      <c r="N70" s="874"/>
      <c r="O70" s="874"/>
      <c r="P70" s="875"/>
      <c r="Q70" s="876">
        <v>323</v>
      </c>
      <c r="R70" s="830"/>
      <c r="S70" s="830"/>
      <c r="T70" s="830"/>
      <c r="U70" s="830"/>
      <c r="V70" s="830">
        <v>278</v>
      </c>
      <c r="W70" s="830"/>
      <c r="X70" s="830"/>
      <c r="Y70" s="830"/>
      <c r="Z70" s="830"/>
      <c r="AA70" s="830">
        <v>45</v>
      </c>
      <c r="AB70" s="830"/>
      <c r="AC70" s="830"/>
      <c r="AD70" s="830"/>
      <c r="AE70" s="830"/>
      <c r="AF70" s="830">
        <v>45</v>
      </c>
      <c r="AG70" s="830"/>
      <c r="AH70" s="830"/>
      <c r="AI70" s="830"/>
      <c r="AJ70" s="830"/>
      <c r="AK70" s="830" t="s">
        <v>496</v>
      </c>
      <c r="AL70" s="830"/>
      <c r="AM70" s="830"/>
      <c r="AN70" s="830"/>
      <c r="AO70" s="830"/>
      <c r="AP70" s="830" t="s">
        <v>496</v>
      </c>
      <c r="AQ70" s="830"/>
      <c r="AR70" s="830"/>
      <c r="AS70" s="830"/>
      <c r="AT70" s="830"/>
      <c r="AU70" s="830" t="s">
        <v>496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564</v>
      </c>
      <c r="C71" s="874"/>
      <c r="D71" s="874"/>
      <c r="E71" s="874"/>
      <c r="F71" s="874"/>
      <c r="G71" s="874"/>
      <c r="H71" s="874"/>
      <c r="I71" s="874"/>
      <c r="J71" s="874"/>
      <c r="K71" s="874"/>
      <c r="L71" s="874"/>
      <c r="M71" s="874"/>
      <c r="N71" s="874"/>
      <c r="O71" s="874"/>
      <c r="P71" s="875"/>
      <c r="Q71" s="876">
        <v>18</v>
      </c>
      <c r="R71" s="830"/>
      <c r="S71" s="830"/>
      <c r="T71" s="830"/>
      <c r="U71" s="830"/>
      <c r="V71" s="830">
        <v>14</v>
      </c>
      <c r="W71" s="830"/>
      <c r="X71" s="830"/>
      <c r="Y71" s="830"/>
      <c r="Z71" s="830"/>
      <c r="AA71" s="830">
        <v>4</v>
      </c>
      <c r="AB71" s="830"/>
      <c r="AC71" s="830"/>
      <c r="AD71" s="830"/>
      <c r="AE71" s="830"/>
      <c r="AF71" s="830">
        <v>4</v>
      </c>
      <c r="AG71" s="830"/>
      <c r="AH71" s="830"/>
      <c r="AI71" s="830"/>
      <c r="AJ71" s="830"/>
      <c r="AK71" s="830" t="s">
        <v>496</v>
      </c>
      <c r="AL71" s="830"/>
      <c r="AM71" s="830"/>
      <c r="AN71" s="830"/>
      <c r="AO71" s="830"/>
      <c r="AP71" s="830" t="s">
        <v>496</v>
      </c>
      <c r="AQ71" s="830"/>
      <c r="AR71" s="830"/>
      <c r="AS71" s="830"/>
      <c r="AT71" s="830"/>
      <c r="AU71" s="830" t="s">
        <v>496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565</v>
      </c>
      <c r="C72" s="874"/>
      <c r="D72" s="874"/>
      <c r="E72" s="874"/>
      <c r="F72" s="874"/>
      <c r="G72" s="874"/>
      <c r="H72" s="874"/>
      <c r="I72" s="874"/>
      <c r="J72" s="874"/>
      <c r="K72" s="874"/>
      <c r="L72" s="874"/>
      <c r="M72" s="874"/>
      <c r="N72" s="874"/>
      <c r="O72" s="874"/>
      <c r="P72" s="875"/>
      <c r="Q72" s="876">
        <v>38</v>
      </c>
      <c r="R72" s="830"/>
      <c r="S72" s="830"/>
      <c r="T72" s="830"/>
      <c r="U72" s="830"/>
      <c r="V72" s="830">
        <v>34</v>
      </c>
      <c r="W72" s="830"/>
      <c r="X72" s="830"/>
      <c r="Y72" s="830"/>
      <c r="Z72" s="830"/>
      <c r="AA72" s="830">
        <v>4</v>
      </c>
      <c r="AB72" s="830"/>
      <c r="AC72" s="830"/>
      <c r="AD72" s="830"/>
      <c r="AE72" s="830"/>
      <c r="AF72" s="830">
        <v>4</v>
      </c>
      <c r="AG72" s="830"/>
      <c r="AH72" s="830"/>
      <c r="AI72" s="830"/>
      <c r="AJ72" s="830"/>
      <c r="AK72" s="830" t="s">
        <v>578</v>
      </c>
      <c r="AL72" s="830"/>
      <c r="AM72" s="830"/>
      <c r="AN72" s="830"/>
      <c r="AO72" s="830"/>
      <c r="AP72" s="830" t="s">
        <v>578</v>
      </c>
      <c r="AQ72" s="830"/>
      <c r="AR72" s="830"/>
      <c r="AS72" s="830"/>
      <c r="AT72" s="830"/>
      <c r="AU72" s="877" t="s">
        <v>578</v>
      </c>
      <c r="AV72" s="878"/>
      <c r="AW72" s="878"/>
      <c r="AX72" s="878"/>
      <c r="AY72" s="834"/>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566</v>
      </c>
      <c r="C73" s="874"/>
      <c r="D73" s="874"/>
      <c r="E73" s="874"/>
      <c r="F73" s="874"/>
      <c r="G73" s="874"/>
      <c r="H73" s="874"/>
      <c r="I73" s="874"/>
      <c r="J73" s="874"/>
      <c r="K73" s="874"/>
      <c r="L73" s="874"/>
      <c r="M73" s="874"/>
      <c r="N73" s="874"/>
      <c r="O73" s="874"/>
      <c r="P73" s="875"/>
      <c r="Q73" s="876">
        <v>10</v>
      </c>
      <c r="R73" s="830"/>
      <c r="S73" s="830"/>
      <c r="T73" s="830"/>
      <c r="U73" s="830"/>
      <c r="V73" s="830">
        <v>3</v>
      </c>
      <c r="W73" s="830"/>
      <c r="X73" s="830"/>
      <c r="Y73" s="830"/>
      <c r="Z73" s="830"/>
      <c r="AA73" s="830">
        <v>7</v>
      </c>
      <c r="AB73" s="830"/>
      <c r="AC73" s="830"/>
      <c r="AD73" s="830"/>
      <c r="AE73" s="830"/>
      <c r="AF73" s="830">
        <v>7</v>
      </c>
      <c r="AG73" s="830"/>
      <c r="AH73" s="830"/>
      <c r="AI73" s="830"/>
      <c r="AJ73" s="830"/>
      <c r="AK73" s="830" t="s">
        <v>578</v>
      </c>
      <c r="AL73" s="830"/>
      <c r="AM73" s="830"/>
      <c r="AN73" s="830"/>
      <c r="AO73" s="830"/>
      <c r="AP73" s="830" t="s">
        <v>578</v>
      </c>
      <c r="AQ73" s="830"/>
      <c r="AR73" s="830"/>
      <c r="AS73" s="830"/>
      <c r="AT73" s="830"/>
      <c r="AU73" s="877" t="s">
        <v>578</v>
      </c>
      <c r="AV73" s="878"/>
      <c r="AW73" s="878"/>
      <c r="AX73" s="878"/>
      <c r="AY73" s="834"/>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567</v>
      </c>
      <c r="C74" s="874"/>
      <c r="D74" s="874"/>
      <c r="E74" s="874"/>
      <c r="F74" s="874"/>
      <c r="G74" s="874"/>
      <c r="H74" s="874"/>
      <c r="I74" s="874"/>
      <c r="J74" s="874"/>
      <c r="K74" s="874"/>
      <c r="L74" s="874"/>
      <c r="M74" s="874"/>
      <c r="N74" s="874"/>
      <c r="O74" s="874"/>
      <c r="P74" s="875"/>
      <c r="Q74" s="876">
        <v>1772</v>
      </c>
      <c r="R74" s="830"/>
      <c r="S74" s="830"/>
      <c r="T74" s="830"/>
      <c r="U74" s="830"/>
      <c r="V74" s="830">
        <v>1619</v>
      </c>
      <c r="W74" s="830"/>
      <c r="X74" s="830"/>
      <c r="Y74" s="830"/>
      <c r="Z74" s="830"/>
      <c r="AA74" s="830">
        <v>153</v>
      </c>
      <c r="AB74" s="830"/>
      <c r="AC74" s="830"/>
      <c r="AD74" s="830"/>
      <c r="AE74" s="830"/>
      <c r="AF74" s="830">
        <v>153</v>
      </c>
      <c r="AG74" s="830"/>
      <c r="AH74" s="830"/>
      <c r="AI74" s="830"/>
      <c r="AJ74" s="830"/>
      <c r="AK74" s="830" t="s">
        <v>578</v>
      </c>
      <c r="AL74" s="830"/>
      <c r="AM74" s="830"/>
      <c r="AN74" s="830"/>
      <c r="AO74" s="830"/>
      <c r="AP74" s="830">
        <v>4046</v>
      </c>
      <c r="AQ74" s="830"/>
      <c r="AR74" s="830"/>
      <c r="AS74" s="830"/>
      <c r="AT74" s="830"/>
      <c r="AU74" s="877">
        <v>373</v>
      </c>
      <c r="AV74" s="878"/>
      <c r="AW74" s="878"/>
      <c r="AX74" s="878"/>
      <c r="AY74" s="834"/>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568</v>
      </c>
      <c r="C75" s="874"/>
      <c r="D75" s="874"/>
      <c r="E75" s="874"/>
      <c r="F75" s="874"/>
      <c r="G75" s="874"/>
      <c r="H75" s="874"/>
      <c r="I75" s="874"/>
      <c r="J75" s="874"/>
      <c r="K75" s="874"/>
      <c r="L75" s="874"/>
      <c r="M75" s="874"/>
      <c r="N75" s="874"/>
      <c r="O75" s="874"/>
      <c r="P75" s="875"/>
      <c r="Q75" s="879">
        <v>587</v>
      </c>
      <c r="R75" s="878"/>
      <c r="S75" s="878"/>
      <c r="T75" s="878"/>
      <c r="U75" s="834"/>
      <c r="V75" s="877">
        <v>552</v>
      </c>
      <c r="W75" s="878"/>
      <c r="X75" s="878"/>
      <c r="Y75" s="878"/>
      <c r="Z75" s="834"/>
      <c r="AA75" s="877">
        <v>35</v>
      </c>
      <c r="AB75" s="878"/>
      <c r="AC75" s="878"/>
      <c r="AD75" s="878"/>
      <c r="AE75" s="834"/>
      <c r="AF75" s="877">
        <v>35</v>
      </c>
      <c r="AG75" s="878"/>
      <c r="AH75" s="878"/>
      <c r="AI75" s="878"/>
      <c r="AJ75" s="834"/>
      <c r="AK75" s="830" t="s">
        <v>578</v>
      </c>
      <c r="AL75" s="830"/>
      <c r="AM75" s="830"/>
      <c r="AN75" s="830"/>
      <c r="AO75" s="830"/>
      <c r="AP75" s="877">
        <v>1644</v>
      </c>
      <c r="AQ75" s="878"/>
      <c r="AR75" s="878"/>
      <c r="AS75" s="878"/>
      <c r="AT75" s="834"/>
      <c r="AU75" s="877">
        <v>84</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569</v>
      </c>
      <c r="C76" s="874"/>
      <c r="D76" s="874"/>
      <c r="E76" s="874"/>
      <c r="F76" s="874"/>
      <c r="G76" s="874"/>
      <c r="H76" s="874"/>
      <c r="I76" s="874"/>
      <c r="J76" s="874"/>
      <c r="K76" s="874"/>
      <c r="L76" s="874"/>
      <c r="M76" s="874"/>
      <c r="N76" s="874"/>
      <c r="O76" s="874"/>
      <c r="P76" s="875"/>
      <c r="Q76" s="879">
        <v>2744</v>
      </c>
      <c r="R76" s="878"/>
      <c r="S76" s="878"/>
      <c r="T76" s="878"/>
      <c r="U76" s="834"/>
      <c r="V76" s="877">
        <v>2659</v>
      </c>
      <c r="W76" s="878"/>
      <c r="X76" s="878"/>
      <c r="Y76" s="878"/>
      <c r="Z76" s="834"/>
      <c r="AA76" s="877">
        <v>85</v>
      </c>
      <c r="AB76" s="878"/>
      <c r="AC76" s="878"/>
      <c r="AD76" s="878"/>
      <c r="AE76" s="834"/>
      <c r="AF76" s="877">
        <v>47</v>
      </c>
      <c r="AG76" s="878"/>
      <c r="AH76" s="878"/>
      <c r="AI76" s="878"/>
      <c r="AJ76" s="834"/>
      <c r="AK76" s="877">
        <v>10</v>
      </c>
      <c r="AL76" s="878"/>
      <c r="AM76" s="878"/>
      <c r="AN76" s="878"/>
      <c r="AO76" s="834"/>
      <c r="AP76" s="877">
        <v>1415</v>
      </c>
      <c r="AQ76" s="878"/>
      <c r="AR76" s="878"/>
      <c r="AS76" s="878"/>
      <c r="AT76" s="834"/>
      <c r="AU76" s="877">
        <v>118</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570</v>
      </c>
      <c r="C77" s="874"/>
      <c r="D77" s="874"/>
      <c r="E77" s="874"/>
      <c r="F77" s="874"/>
      <c r="G77" s="874"/>
      <c r="H77" s="874"/>
      <c r="I77" s="874"/>
      <c r="J77" s="874"/>
      <c r="K77" s="874"/>
      <c r="L77" s="874"/>
      <c r="M77" s="874"/>
      <c r="N77" s="874"/>
      <c r="O77" s="874"/>
      <c r="P77" s="875"/>
      <c r="Q77" s="879">
        <v>108</v>
      </c>
      <c r="R77" s="878"/>
      <c r="S77" s="878"/>
      <c r="T77" s="878"/>
      <c r="U77" s="834"/>
      <c r="V77" s="877">
        <v>90</v>
      </c>
      <c r="W77" s="878"/>
      <c r="X77" s="878"/>
      <c r="Y77" s="878"/>
      <c r="Z77" s="834"/>
      <c r="AA77" s="877">
        <v>18</v>
      </c>
      <c r="AB77" s="878"/>
      <c r="AC77" s="878"/>
      <c r="AD77" s="878"/>
      <c r="AE77" s="834"/>
      <c r="AF77" s="877">
        <v>18</v>
      </c>
      <c r="AG77" s="878"/>
      <c r="AH77" s="878"/>
      <c r="AI77" s="878"/>
      <c r="AJ77" s="834"/>
      <c r="AK77" s="877" t="s">
        <v>578</v>
      </c>
      <c r="AL77" s="878"/>
      <c r="AM77" s="878"/>
      <c r="AN77" s="878"/>
      <c r="AO77" s="834"/>
      <c r="AP77" s="877" t="s">
        <v>578</v>
      </c>
      <c r="AQ77" s="878"/>
      <c r="AR77" s="878"/>
      <c r="AS77" s="878"/>
      <c r="AT77" s="834"/>
      <c r="AU77" s="877" t="s">
        <v>578</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571</v>
      </c>
      <c r="C78" s="874"/>
      <c r="D78" s="874"/>
      <c r="E78" s="874"/>
      <c r="F78" s="874"/>
      <c r="G78" s="874"/>
      <c r="H78" s="874"/>
      <c r="I78" s="874"/>
      <c r="J78" s="874"/>
      <c r="K78" s="874"/>
      <c r="L78" s="874"/>
      <c r="M78" s="874"/>
      <c r="N78" s="874"/>
      <c r="O78" s="874"/>
      <c r="P78" s="875"/>
      <c r="Q78" s="876">
        <v>607</v>
      </c>
      <c r="R78" s="830"/>
      <c r="S78" s="830"/>
      <c r="T78" s="830"/>
      <c r="U78" s="830"/>
      <c r="V78" s="830">
        <v>579</v>
      </c>
      <c r="W78" s="830"/>
      <c r="X78" s="830"/>
      <c r="Y78" s="830"/>
      <c r="Z78" s="830"/>
      <c r="AA78" s="830">
        <v>28</v>
      </c>
      <c r="AB78" s="830"/>
      <c r="AC78" s="830"/>
      <c r="AD78" s="830"/>
      <c r="AE78" s="830"/>
      <c r="AF78" s="830">
        <v>28</v>
      </c>
      <c r="AG78" s="830"/>
      <c r="AH78" s="830"/>
      <c r="AI78" s="830"/>
      <c r="AJ78" s="830"/>
      <c r="AK78" s="830" t="s">
        <v>578</v>
      </c>
      <c r="AL78" s="830"/>
      <c r="AM78" s="830"/>
      <c r="AN78" s="830"/>
      <c r="AO78" s="830"/>
      <c r="AP78" s="830" t="s">
        <v>578</v>
      </c>
      <c r="AQ78" s="830"/>
      <c r="AR78" s="830"/>
      <c r="AS78" s="830"/>
      <c r="AT78" s="830"/>
      <c r="AU78" s="830" t="s">
        <v>578</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572</v>
      </c>
      <c r="C79" s="874"/>
      <c r="D79" s="874"/>
      <c r="E79" s="874"/>
      <c r="F79" s="874"/>
      <c r="G79" s="874"/>
      <c r="H79" s="874"/>
      <c r="I79" s="874"/>
      <c r="J79" s="874"/>
      <c r="K79" s="874"/>
      <c r="L79" s="874"/>
      <c r="M79" s="874"/>
      <c r="N79" s="874"/>
      <c r="O79" s="874"/>
      <c r="P79" s="875"/>
      <c r="Q79" s="876">
        <v>6260</v>
      </c>
      <c r="R79" s="830"/>
      <c r="S79" s="830"/>
      <c r="T79" s="830"/>
      <c r="U79" s="830"/>
      <c r="V79" s="830">
        <v>6817</v>
      </c>
      <c r="W79" s="830"/>
      <c r="X79" s="830"/>
      <c r="Y79" s="830"/>
      <c r="Z79" s="830"/>
      <c r="AA79" s="830">
        <v>-557</v>
      </c>
      <c r="AB79" s="830"/>
      <c r="AC79" s="830"/>
      <c r="AD79" s="830"/>
      <c r="AE79" s="830"/>
      <c r="AF79" s="830">
        <v>3266</v>
      </c>
      <c r="AG79" s="830"/>
      <c r="AH79" s="830"/>
      <c r="AI79" s="830"/>
      <c r="AJ79" s="830"/>
      <c r="AK79" s="830" t="s">
        <v>578</v>
      </c>
      <c r="AL79" s="830"/>
      <c r="AM79" s="830"/>
      <c r="AN79" s="830"/>
      <c r="AO79" s="830"/>
      <c r="AP79" s="830">
        <v>13755</v>
      </c>
      <c r="AQ79" s="830"/>
      <c r="AR79" s="830"/>
      <c r="AS79" s="830"/>
      <c r="AT79" s="830"/>
      <c r="AU79" s="830" t="s">
        <v>585</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573</v>
      </c>
      <c r="C80" s="874"/>
      <c r="D80" s="874"/>
      <c r="E80" s="874"/>
      <c r="F80" s="874"/>
      <c r="G80" s="874"/>
      <c r="H80" s="874"/>
      <c r="I80" s="874"/>
      <c r="J80" s="874"/>
      <c r="K80" s="874"/>
      <c r="L80" s="874"/>
      <c r="M80" s="874"/>
      <c r="N80" s="874"/>
      <c r="O80" s="874"/>
      <c r="P80" s="875"/>
      <c r="Q80" s="876">
        <v>1199</v>
      </c>
      <c r="R80" s="830"/>
      <c r="S80" s="830"/>
      <c r="T80" s="830"/>
      <c r="U80" s="830"/>
      <c r="V80" s="830">
        <v>1199</v>
      </c>
      <c r="W80" s="830"/>
      <c r="X80" s="830"/>
      <c r="Y80" s="830"/>
      <c r="Z80" s="830"/>
      <c r="AA80" s="830" t="s">
        <v>578</v>
      </c>
      <c r="AB80" s="830"/>
      <c r="AC80" s="830"/>
      <c r="AD80" s="830"/>
      <c r="AE80" s="830"/>
      <c r="AF80" s="830" t="s">
        <v>578</v>
      </c>
      <c r="AG80" s="830"/>
      <c r="AH80" s="830"/>
      <c r="AI80" s="830"/>
      <c r="AJ80" s="830"/>
      <c r="AK80" s="830" t="s">
        <v>578</v>
      </c>
      <c r="AL80" s="830"/>
      <c r="AM80" s="830"/>
      <c r="AN80" s="830"/>
      <c r="AO80" s="830"/>
      <c r="AP80" s="830" t="s">
        <v>578</v>
      </c>
      <c r="AQ80" s="830"/>
      <c r="AR80" s="830"/>
      <c r="AS80" s="830"/>
      <c r="AT80" s="830"/>
      <c r="AU80" s="830" t="s">
        <v>578</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t="s">
        <v>574</v>
      </c>
      <c r="C81" s="874"/>
      <c r="D81" s="874"/>
      <c r="E81" s="874"/>
      <c r="F81" s="874"/>
      <c r="G81" s="874"/>
      <c r="H81" s="874"/>
      <c r="I81" s="874"/>
      <c r="J81" s="874"/>
      <c r="K81" s="874"/>
      <c r="L81" s="874"/>
      <c r="M81" s="874"/>
      <c r="N81" s="874"/>
      <c r="O81" s="874"/>
      <c r="P81" s="875"/>
      <c r="Q81" s="876">
        <v>313311</v>
      </c>
      <c r="R81" s="830"/>
      <c r="S81" s="830"/>
      <c r="T81" s="830"/>
      <c r="U81" s="830"/>
      <c r="V81" s="830">
        <v>310666</v>
      </c>
      <c r="W81" s="830"/>
      <c r="X81" s="830"/>
      <c r="Y81" s="830"/>
      <c r="Z81" s="830"/>
      <c r="AA81" s="830">
        <v>2644</v>
      </c>
      <c r="AB81" s="830"/>
      <c r="AC81" s="830"/>
      <c r="AD81" s="830"/>
      <c r="AE81" s="830"/>
      <c r="AF81" s="830">
        <v>2644</v>
      </c>
      <c r="AG81" s="830"/>
      <c r="AH81" s="830"/>
      <c r="AI81" s="830"/>
      <c r="AJ81" s="830"/>
      <c r="AK81" s="830">
        <v>2298</v>
      </c>
      <c r="AL81" s="830"/>
      <c r="AM81" s="830"/>
      <c r="AN81" s="830"/>
      <c r="AO81" s="830"/>
      <c r="AP81" s="830" t="s">
        <v>578</v>
      </c>
      <c r="AQ81" s="830"/>
      <c r="AR81" s="830"/>
      <c r="AS81" s="830"/>
      <c r="AT81" s="830"/>
      <c r="AU81" s="830" t="s">
        <v>578</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t="s">
        <v>575</v>
      </c>
      <c r="C82" s="874"/>
      <c r="D82" s="874"/>
      <c r="E82" s="874"/>
      <c r="F82" s="874"/>
      <c r="G82" s="874"/>
      <c r="H82" s="874"/>
      <c r="I82" s="874"/>
      <c r="J82" s="874"/>
      <c r="K82" s="874"/>
      <c r="L82" s="874"/>
      <c r="M82" s="874"/>
      <c r="N82" s="874"/>
      <c r="O82" s="874"/>
      <c r="P82" s="875"/>
      <c r="Q82" s="876">
        <v>6442</v>
      </c>
      <c r="R82" s="830"/>
      <c r="S82" s="830"/>
      <c r="T82" s="830"/>
      <c r="U82" s="830"/>
      <c r="V82" s="830">
        <v>6301</v>
      </c>
      <c r="W82" s="830"/>
      <c r="X82" s="830"/>
      <c r="Y82" s="830"/>
      <c r="Z82" s="830"/>
      <c r="AA82" s="830">
        <v>141</v>
      </c>
      <c r="AB82" s="830"/>
      <c r="AC82" s="830"/>
      <c r="AD82" s="830"/>
      <c r="AE82" s="830"/>
      <c r="AF82" s="830">
        <v>141</v>
      </c>
      <c r="AG82" s="830"/>
      <c r="AH82" s="830"/>
      <c r="AI82" s="830"/>
      <c r="AJ82" s="830"/>
      <c r="AK82" s="830">
        <v>20</v>
      </c>
      <c r="AL82" s="830"/>
      <c r="AM82" s="830"/>
      <c r="AN82" s="830"/>
      <c r="AO82" s="830"/>
      <c r="AP82" s="830" t="s">
        <v>578</v>
      </c>
      <c r="AQ82" s="830"/>
      <c r="AR82" s="830"/>
      <c r="AS82" s="830"/>
      <c r="AT82" s="830"/>
      <c r="AU82" s="830" t="s">
        <v>578</v>
      </c>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t="s">
        <v>576</v>
      </c>
      <c r="C83" s="874"/>
      <c r="D83" s="874"/>
      <c r="E83" s="874"/>
      <c r="F83" s="874"/>
      <c r="G83" s="874"/>
      <c r="H83" s="874"/>
      <c r="I83" s="874"/>
      <c r="J83" s="874"/>
      <c r="K83" s="874"/>
      <c r="L83" s="874"/>
      <c r="M83" s="874"/>
      <c r="N83" s="874"/>
      <c r="O83" s="874"/>
      <c r="P83" s="875"/>
      <c r="Q83" s="876">
        <v>739</v>
      </c>
      <c r="R83" s="830"/>
      <c r="S83" s="830"/>
      <c r="T83" s="830"/>
      <c r="U83" s="830"/>
      <c r="V83" s="830">
        <v>3701</v>
      </c>
      <c r="W83" s="830"/>
      <c r="X83" s="830"/>
      <c r="Y83" s="830"/>
      <c r="Z83" s="830"/>
      <c r="AA83" s="830">
        <v>368</v>
      </c>
      <c r="AB83" s="830"/>
      <c r="AC83" s="830"/>
      <c r="AD83" s="830"/>
      <c r="AE83" s="830"/>
      <c r="AF83" s="830">
        <v>368</v>
      </c>
      <c r="AG83" s="830"/>
      <c r="AH83" s="830"/>
      <c r="AI83" s="830"/>
      <c r="AJ83" s="830"/>
      <c r="AK83" s="830" t="s">
        <v>578</v>
      </c>
      <c r="AL83" s="830"/>
      <c r="AM83" s="830"/>
      <c r="AN83" s="830"/>
      <c r="AO83" s="830"/>
      <c r="AP83" s="830" t="s">
        <v>578</v>
      </c>
      <c r="AQ83" s="830"/>
      <c r="AR83" s="830"/>
      <c r="AS83" s="830"/>
      <c r="AT83" s="830"/>
      <c r="AU83" s="830" t="s">
        <v>578</v>
      </c>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t="s">
        <v>577</v>
      </c>
      <c r="C84" s="874"/>
      <c r="D84" s="874"/>
      <c r="E84" s="874"/>
      <c r="F84" s="874"/>
      <c r="G84" s="874"/>
      <c r="H84" s="874"/>
      <c r="I84" s="874"/>
      <c r="J84" s="874"/>
      <c r="K84" s="874"/>
      <c r="L84" s="874"/>
      <c r="M84" s="874"/>
      <c r="N84" s="874"/>
      <c r="O84" s="874"/>
      <c r="P84" s="875"/>
      <c r="Q84" s="876">
        <v>257</v>
      </c>
      <c r="R84" s="830"/>
      <c r="S84" s="830"/>
      <c r="T84" s="830"/>
      <c r="U84" s="830"/>
      <c r="V84" s="830">
        <v>221</v>
      </c>
      <c r="W84" s="830"/>
      <c r="X84" s="830"/>
      <c r="Y84" s="830"/>
      <c r="Z84" s="830"/>
      <c r="AA84" s="830">
        <v>36</v>
      </c>
      <c r="AB84" s="830"/>
      <c r="AC84" s="830"/>
      <c r="AD84" s="830"/>
      <c r="AE84" s="830"/>
      <c r="AF84" s="830">
        <v>36</v>
      </c>
      <c r="AG84" s="830"/>
      <c r="AH84" s="830"/>
      <c r="AI84" s="830"/>
      <c r="AJ84" s="830"/>
      <c r="AK84" s="830">
        <v>255</v>
      </c>
      <c r="AL84" s="830"/>
      <c r="AM84" s="830"/>
      <c r="AN84" s="830"/>
      <c r="AO84" s="830"/>
      <c r="AP84" s="830" t="s">
        <v>578</v>
      </c>
      <c r="AQ84" s="830"/>
      <c r="AR84" s="830"/>
      <c r="AS84" s="830"/>
      <c r="AT84" s="830"/>
      <c r="AU84" s="830" t="s">
        <v>578</v>
      </c>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382</v>
      </c>
      <c r="B88" s="789" t="s">
        <v>409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SUM(AF68:AJ87)</f>
        <v>6799</v>
      </c>
      <c r="AG88" s="844"/>
      <c r="AH88" s="844"/>
      <c r="AI88" s="844"/>
      <c r="AJ88" s="844"/>
      <c r="AK88" s="841"/>
      <c r="AL88" s="841"/>
      <c r="AM88" s="841"/>
      <c r="AN88" s="841"/>
      <c r="AO88" s="841"/>
      <c r="AP88" s="844">
        <f>SUM(AP68:AT87)</f>
        <v>20860</v>
      </c>
      <c r="AQ88" s="844"/>
      <c r="AR88" s="844"/>
      <c r="AS88" s="844"/>
      <c r="AT88" s="844"/>
      <c r="AU88" s="844">
        <f>SUM(AU68:AY87)</f>
        <v>575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382</v>
      </c>
      <c r="BR102" s="789" t="s">
        <v>410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78</v>
      </c>
      <c r="CS102" s="852"/>
      <c r="CT102" s="852"/>
      <c r="CU102" s="852"/>
      <c r="CV102" s="891"/>
      <c r="CW102" s="890">
        <v>7</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418</v>
      </c>
      <c r="AB109" s="893"/>
      <c r="AC109" s="893"/>
      <c r="AD109" s="893"/>
      <c r="AE109" s="894"/>
      <c r="AF109" s="892" t="s">
        <v>419</v>
      </c>
      <c r="AG109" s="893"/>
      <c r="AH109" s="893"/>
      <c r="AI109" s="893"/>
      <c r="AJ109" s="894"/>
      <c r="AK109" s="892" t="s">
        <v>294</v>
      </c>
      <c r="AL109" s="893"/>
      <c r="AM109" s="893"/>
      <c r="AN109" s="893"/>
      <c r="AO109" s="894"/>
      <c r="AP109" s="892" t="s">
        <v>420</v>
      </c>
      <c r="AQ109" s="893"/>
      <c r="AR109" s="893"/>
      <c r="AS109" s="893"/>
      <c r="AT109" s="895"/>
      <c r="AU109" s="912" t="s">
        <v>417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418</v>
      </c>
      <c r="BR109" s="893"/>
      <c r="BS109" s="893"/>
      <c r="BT109" s="893"/>
      <c r="BU109" s="894"/>
      <c r="BV109" s="892" t="s">
        <v>419</v>
      </c>
      <c r="BW109" s="893"/>
      <c r="BX109" s="893"/>
      <c r="BY109" s="893"/>
      <c r="BZ109" s="894"/>
      <c r="CA109" s="892" t="s">
        <v>294</v>
      </c>
      <c r="CB109" s="893"/>
      <c r="CC109" s="893"/>
      <c r="CD109" s="893"/>
      <c r="CE109" s="894"/>
      <c r="CF109" s="913" t="s">
        <v>420</v>
      </c>
      <c r="CG109" s="913"/>
      <c r="CH109" s="913"/>
      <c r="CI109" s="913"/>
      <c r="CJ109" s="913"/>
      <c r="CK109" s="892" t="s">
        <v>421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418</v>
      </c>
      <c r="DH109" s="893"/>
      <c r="DI109" s="893"/>
      <c r="DJ109" s="893"/>
      <c r="DK109" s="894"/>
      <c r="DL109" s="892" t="s">
        <v>419</v>
      </c>
      <c r="DM109" s="893"/>
      <c r="DN109" s="893"/>
      <c r="DO109" s="893"/>
      <c r="DP109" s="894"/>
      <c r="DQ109" s="892" t="s">
        <v>294</v>
      </c>
      <c r="DR109" s="893"/>
      <c r="DS109" s="893"/>
      <c r="DT109" s="893"/>
      <c r="DU109" s="894"/>
      <c r="DV109" s="892" t="s">
        <v>420</v>
      </c>
      <c r="DW109" s="893"/>
      <c r="DX109" s="893"/>
      <c r="DY109" s="893"/>
      <c r="DZ109" s="895"/>
    </row>
    <row r="110" spans="1:131" s="218" customFormat="1" ht="26.25" customHeight="1" x14ac:dyDescent="0.15">
      <c r="A110" s="896" t="s">
        <v>422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1367297</v>
      </c>
      <c r="AB110" s="900"/>
      <c r="AC110" s="900"/>
      <c r="AD110" s="900"/>
      <c r="AE110" s="901"/>
      <c r="AF110" s="902">
        <v>1331903</v>
      </c>
      <c r="AG110" s="900"/>
      <c r="AH110" s="900"/>
      <c r="AI110" s="900"/>
      <c r="AJ110" s="901"/>
      <c r="AK110" s="902">
        <v>1324739</v>
      </c>
      <c r="AL110" s="900"/>
      <c r="AM110" s="900"/>
      <c r="AN110" s="900"/>
      <c r="AO110" s="901"/>
      <c r="AP110" s="903">
        <v>22.1</v>
      </c>
      <c r="AQ110" s="904"/>
      <c r="AR110" s="904"/>
      <c r="AS110" s="904"/>
      <c r="AT110" s="905"/>
      <c r="AU110" s="906" t="s">
        <v>69</v>
      </c>
      <c r="AV110" s="907"/>
      <c r="AW110" s="907"/>
      <c r="AX110" s="907"/>
      <c r="AY110" s="907"/>
      <c r="AZ110" s="929" t="s">
        <v>423</v>
      </c>
      <c r="BA110" s="897"/>
      <c r="BB110" s="897"/>
      <c r="BC110" s="897"/>
      <c r="BD110" s="897"/>
      <c r="BE110" s="897"/>
      <c r="BF110" s="897"/>
      <c r="BG110" s="897"/>
      <c r="BH110" s="897"/>
      <c r="BI110" s="897"/>
      <c r="BJ110" s="897"/>
      <c r="BK110" s="897"/>
      <c r="BL110" s="897"/>
      <c r="BM110" s="897"/>
      <c r="BN110" s="897"/>
      <c r="BO110" s="897"/>
      <c r="BP110" s="898"/>
      <c r="BQ110" s="930">
        <v>11436945</v>
      </c>
      <c r="BR110" s="931"/>
      <c r="BS110" s="931"/>
      <c r="BT110" s="931"/>
      <c r="BU110" s="931"/>
      <c r="BV110" s="931">
        <v>13022794</v>
      </c>
      <c r="BW110" s="931"/>
      <c r="BX110" s="931"/>
      <c r="BY110" s="931"/>
      <c r="BZ110" s="931"/>
      <c r="CA110" s="931">
        <v>14808017</v>
      </c>
      <c r="CB110" s="931"/>
      <c r="CC110" s="931"/>
      <c r="CD110" s="931"/>
      <c r="CE110" s="931"/>
      <c r="CF110" s="944">
        <v>247.4</v>
      </c>
      <c r="CG110" s="945"/>
      <c r="CH110" s="945"/>
      <c r="CI110" s="945"/>
      <c r="CJ110" s="945"/>
      <c r="CK110" s="946" t="s">
        <v>424</v>
      </c>
      <c r="CL110" s="947"/>
      <c r="CM110" s="929" t="s">
        <v>425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427</v>
      </c>
      <c r="BA111" s="923"/>
      <c r="BB111" s="923"/>
      <c r="BC111" s="923"/>
      <c r="BD111" s="923"/>
      <c r="BE111" s="923"/>
      <c r="BF111" s="923"/>
      <c r="BG111" s="923"/>
      <c r="BH111" s="923"/>
      <c r="BI111" s="923"/>
      <c r="BJ111" s="923"/>
      <c r="BK111" s="923"/>
      <c r="BL111" s="923"/>
      <c r="BM111" s="923"/>
      <c r="BN111" s="923"/>
      <c r="BO111" s="923"/>
      <c r="BP111" s="924"/>
      <c r="BQ111" s="925">
        <v>26782</v>
      </c>
      <c r="BR111" s="926"/>
      <c r="BS111" s="926"/>
      <c r="BT111" s="926"/>
      <c r="BU111" s="926"/>
      <c r="BV111" s="926">
        <v>20159</v>
      </c>
      <c r="BW111" s="926"/>
      <c r="BX111" s="926"/>
      <c r="BY111" s="926"/>
      <c r="BZ111" s="926"/>
      <c r="CA111" s="926">
        <v>15325</v>
      </c>
      <c r="CB111" s="926"/>
      <c r="CC111" s="926"/>
      <c r="CD111" s="926"/>
      <c r="CE111" s="926"/>
      <c r="CF111" s="920">
        <v>0.3</v>
      </c>
      <c r="CG111" s="921"/>
      <c r="CH111" s="921"/>
      <c r="CI111" s="921"/>
      <c r="CJ111" s="921"/>
      <c r="CK111" s="948"/>
      <c r="CL111" s="949"/>
      <c r="CM111" s="922" t="s">
        <v>428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429</v>
      </c>
      <c r="B112" s="953"/>
      <c r="C112" s="923" t="s">
        <v>430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431</v>
      </c>
      <c r="BA112" s="923"/>
      <c r="BB112" s="923"/>
      <c r="BC112" s="923"/>
      <c r="BD112" s="923"/>
      <c r="BE112" s="923"/>
      <c r="BF112" s="923"/>
      <c r="BG112" s="923"/>
      <c r="BH112" s="923"/>
      <c r="BI112" s="923"/>
      <c r="BJ112" s="923"/>
      <c r="BK112" s="923"/>
      <c r="BL112" s="923"/>
      <c r="BM112" s="923"/>
      <c r="BN112" s="923"/>
      <c r="BO112" s="923"/>
      <c r="BP112" s="924"/>
      <c r="BQ112" s="925">
        <v>4181260</v>
      </c>
      <c r="BR112" s="926"/>
      <c r="BS112" s="926"/>
      <c r="BT112" s="926"/>
      <c r="BU112" s="926"/>
      <c r="BV112" s="926">
        <v>3952078</v>
      </c>
      <c r="BW112" s="926"/>
      <c r="BX112" s="926"/>
      <c r="BY112" s="926"/>
      <c r="BZ112" s="926"/>
      <c r="CA112" s="926">
        <v>3819363</v>
      </c>
      <c r="CB112" s="926"/>
      <c r="CC112" s="926"/>
      <c r="CD112" s="926"/>
      <c r="CE112" s="926"/>
      <c r="CF112" s="920">
        <v>63.8</v>
      </c>
      <c r="CG112" s="921"/>
      <c r="CH112" s="921"/>
      <c r="CI112" s="921"/>
      <c r="CJ112" s="921"/>
      <c r="CK112" s="948"/>
      <c r="CL112" s="949"/>
      <c r="CM112" s="922" t="s">
        <v>432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504540</v>
      </c>
      <c r="AB113" s="938"/>
      <c r="AC113" s="938"/>
      <c r="AD113" s="938"/>
      <c r="AE113" s="939"/>
      <c r="AF113" s="940">
        <v>464011</v>
      </c>
      <c r="AG113" s="938"/>
      <c r="AH113" s="938"/>
      <c r="AI113" s="938"/>
      <c r="AJ113" s="939"/>
      <c r="AK113" s="940">
        <v>515807</v>
      </c>
      <c r="AL113" s="938"/>
      <c r="AM113" s="938"/>
      <c r="AN113" s="938"/>
      <c r="AO113" s="939"/>
      <c r="AP113" s="941">
        <v>8.6</v>
      </c>
      <c r="AQ113" s="942"/>
      <c r="AR113" s="942"/>
      <c r="AS113" s="942"/>
      <c r="AT113" s="943"/>
      <c r="AU113" s="908"/>
      <c r="AV113" s="909"/>
      <c r="AW113" s="909"/>
      <c r="AX113" s="909"/>
      <c r="AY113" s="909"/>
      <c r="AZ113" s="922" t="s">
        <v>434</v>
      </c>
      <c r="BA113" s="923"/>
      <c r="BB113" s="923"/>
      <c r="BC113" s="923"/>
      <c r="BD113" s="923"/>
      <c r="BE113" s="923"/>
      <c r="BF113" s="923"/>
      <c r="BG113" s="923"/>
      <c r="BH113" s="923"/>
      <c r="BI113" s="923"/>
      <c r="BJ113" s="923"/>
      <c r="BK113" s="923"/>
      <c r="BL113" s="923"/>
      <c r="BM113" s="923"/>
      <c r="BN113" s="923"/>
      <c r="BO113" s="923"/>
      <c r="BP113" s="924"/>
      <c r="BQ113" s="925">
        <v>769784</v>
      </c>
      <c r="BR113" s="926"/>
      <c r="BS113" s="926"/>
      <c r="BT113" s="926"/>
      <c r="BU113" s="926"/>
      <c r="BV113" s="926">
        <v>665370</v>
      </c>
      <c r="BW113" s="926"/>
      <c r="BX113" s="926"/>
      <c r="BY113" s="926"/>
      <c r="BZ113" s="926"/>
      <c r="CA113" s="926">
        <v>575612</v>
      </c>
      <c r="CB113" s="926"/>
      <c r="CC113" s="926"/>
      <c r="CD113" s="926"/>
      <c r="CE113" s="926"/>
      <c r="CF113" s="920">
        <v>9.6</v>
      </c>
      <c r="CG113" s="921"/>
      <c r="CH113" s="921"/>
      <c r="CI113" s="921"/>
      <c r="CJ113" s="921"/>
      <c r="CK113" s="948"/>
      <c r="CL113" s="949"/>
      <c r="CM113" s="922" t="s">
        <v>435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124949</v>
      </c>
      <c r="AB114" s="959"/>
      <c r="AC114" s="959"/>
      <c r="AD114" s="959"/>
      <c r="AE114" s="960"/>
      <c r="AF114" s="961">
        <v>128955</v>
      </c>
      <c r="AG114" s="959"/>
      <c r="AH114" s="959"/>
      <c r="AI114" s="959"/>
      <c r="AJ114" s="960"/>
      <c r="AK114" s="961">
        <v>92786</v>
      </c>
      <c r="AL114" s="959"/>
      <c r="AM114" s="959"/>
      <c r="AN114" s="959"/>
      <c r="AO114" s="960"/>
      <c r="AP114" s="962">
        <v>1.6</v>
      </c>
      <c r="AQ114" s="963"/>
      <c r="AR114" s="963"/>
      <c r="AS114" s="963"/>
      <c r="AT114" s="964"/>
      <c r="AU114" s="908"/>
      <c r="AV114" s="909"/>
      <c r="AW114" s="909"/>
      <c r="AX114" s="909"/>
      <c r="AY114" s="909"/>
      <c r="AZ114" s="922" t="s">
        <v>437</v>
      </c>
      <c r="BA114" s="923"/>
      <c r="BB114" s="923"/>
      <c r="BC114" s="923"/>
      <c r="BD114" s="923"/>
      <c r="BE114" s="923"/>
      <c r="BF114" s="923"/>
      <c r="BG114" s="923"/>
      <c r="BH114" s="923"/>
      <c r="BI114" s="923"/>
      <c r="BJ114" s="923"/>
      <c r="BK114" s="923"/>
      <c r="BL114" s="923"/>
      <c r="BM114" s="923"/>
      <c r="BN114" s="923"/>
      <c r="BO114" s="923"/>
      <c r="BP114" s="924"/>
      <c r="BQ114" s="925">
        <v>1411338</v>
      </c>
      <c r="BR114" s="926"/>
      <c r="BS114" s="926"/>
      <c r="BT114" s="926"/>
      <c r="BU114" s="926"/>
      <c r="BV114" s="926">
        <v>1496992</v>
      </c>
      <c r="BW114" s="926"/>
      <c r="BX114" s="926"/>
      <c r="BY114" s="926"/>
      <c r="BZ114" s="926"/>
      <c r="CA114" s="926">
        <v>1518050</v>
      </c>
      <c r="CB114" s="926"/>
      <c r="CC114" s="926"/>
      <c r="CD114" s="926"/>
      <c r="CE114" s="926"/>
      <c r="CF114" s="920">
        <v>25.4</v>
      </c>
      <c r="CG114" s="921"/>
      <c r="CH114" s="921"/>
      <c r="CI114" s="921"/>
      <c r="CJ114" s="921"/>
      <c r="CK114" s="948"/>
      <c r="CL114" s="949"/>
      <c r="CM114" s="922" t="s">
        <v>438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1790</v>
      </c>
      <c r="AB115" s="938"/>
      <c r="AC115" s="938"/>
      <c r="AD115" s="938"/>
      <c r="AE115" s="939"/>
      <c r="AF115" s="940">
        <v>1790</v>
      </c>
      <c r="AG115" s="938"/>
      <c r="AH115" s="938"/>
      <c r="AI115" s="938"/>
      <c r="AJ115" s="939"/>
      <c r="AK115" s="940">
        <v>1632</v>
      </c>
      <c r="AL115" s="938"/>
      <c r="AM115" s="938"/>
      <c r="AN115" s="938"/>
      <c r="AO115" s="939"/>
      <c r="AP115" s="941">
        <v>0</v>
      </c>
      <c r="AQ115" s="942"/>
      <c r="AR115" s="942"/>
      <c r="AS115" s="942"/>
      <c r="AT115" s="943"/>
      <c r="AU115" s="908"/>
      <c r="AV115" s="909"/>
      <c r="AW115" s="909"/>
      <c r="AX115" s="909"/>
      <c r="AY115" s="909"/>
      <c r="AZ115" s="922" t="s">
        <v>440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442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242</v>
      </c>
      <c r="AB116" s="959"/>
      <c r="AC116" s="959"/>
      <c r="AD116" s="959"/>
      <c r="AE116" s="960"/>
      <c r="AF116" s="961">
        <v>169</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445</v>
      </c>
      <c r="Z117" s="894"/>
      <c r="AA117" s="978">
        <v>1998818</v>
      </c>
      <c r="AB117" s="979"/>
      <c r="AC117" s="979"/>
      <c r="AD117" s="979"/>
      <c r="AE117" s="980"/>
      <c r="AF117" s="981">
        <v>1926828</v>
      </c>
      <c r="AG117" s="979"/>
      <c r="AH117" s="979"/>
      <c r="AI117" s="979"/>
      <c r="AJ117" s="980"/>
      <c r="AK117" s="981">
        <v>1934964</v>
      </c>
      <c r="AL117" s="979"/>
      <c r="AM117" s="979"/>
      <c r="AN117" s="979"/>
      <c r="AO117" s="980"/>
      <c r="AP117" s="982"/>
      <c r="AQ117" s="983"/>
      <c r="AR117" s="983"/>
      <c r="AS117" s="983"/>
      <c r="AT117" s="984"/>
      <c r="AU117" s="908"/>
      <c r="AV117" s="909"/>
      <c r="AW117" s="909"/>
      <c r="AX117" s="909"/>
      <c r="AY117" s="909"/>
      <c r="AZ117" s="974" t="s">
        <v>446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421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418</v>
      </c>
      <c r="AB118" s="893"/>
      <c r="AC118" s="893"/>
      <c r="AD118" s="893"/>
      <c r="AE118" s="894"/>
      <c r="AF118" s="892" t="s">
        <v>419</v>
      </c>
      <c r="AG118" s="893"/>
      <c r="AH118" s="893"/>
      <c r="AI118" s="893"/>
      <c r="AJ118" s="894"/>
      <c r="AK118" s="892" t="s">
        <v>294</v>
      </c>
      <c r="AL118" s="893"/>
      <c r="AM118" s="893"/>
      <c r="AN118" s="893"/>
      <c r="AO118" s="894"/>
      <c r="AP118" s="970" t="s">
        <v>420</v>
      </c>
      <c r="AQ118" s="971"/>
      <c r="AR118" s="971"/>
      <c r="AS118" s="971"/>
      <c r="AT118" s="972"/>
      <c r="AU118" s="908"/>
      <c r="AV118" s="909"/>
      <c r="AW118" s="909"/>
      <c r="AX118" s="909"/>
      <c r="AY118" s="909"/>
      <c r="AZ118" s="973" t="s">
        <v>448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424</v>
      </c>
      <c r="B119" s="947"/>
      <c r="C119" s="929" t="s">
        <v>425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450</v>
      </c>
      <c r="BP119" s="1005"/>
      <c r="BQ119" s="999">
        <v>17826109</v>
      </c>
      <c r="BR119" s="1000"/>
      <c r="BS119" s="1000"/>
      <c r="BT119" s="1000"/>
      <c r="BU119" s="1000"/>
      <c r="BV119" s="1000">
        <v>19157393</v>
      </c>
      <c r="BW119" s="1000"/>
      <c r="BX119" s="1000"/>
      <c r="BY119" s="1000"/>
      <c r="BZ119" s="1000"/>
      <c r="CA119" s="1000">
        <v>20736367</v>
      </c>
      <c r="CB119" s="1000"/>
      <c r="CC119" s="1000"/>
      <c r="CD119" s="1000"/>
      <c r="CE119" s="1000"/>
      <c r="CF119" s="1001"/>
      <c r="CG119" s="1002"/>
      <c r="CH119" s="1002"/>
      <c r="CI119" s="1002"/>
      <c r="CJ119" s="1003"/>
      <c r="CK119" s="950"/>
      <c r="CL119" s="951"/>
      <c r="CM119" s="973" t="s">
        <v>451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26782</v>
      </c>
      <c r="DH119" s="986"/>
      <c r="DI119" s="986"/>
      <c r="DJ119" s="986"/>
      <c r="DK119" s="987"/>
      <c r="DL119" s="985">
        <v>20159</v>
      </c>
      <c r="DM119" s="986"/>
      <c r="DN119" s="986"/>
      <c r="DO119" s="986"/>
      <c r="DP119" s="987"/>
      <c r="DQ119" s="985">
        <v>15325</v>
      </c>
      <c r="DR119" s="986"/>
      <c r="DS119" s="986"/>
      <c r="DT119" s="986"/>
      <c r="DU119" s="987"/>
      <c r="DV119" s="988">
        <v>0.3</v>
      </c>
      <c r="DW119" s="989"/>
      <c r="DX119" s="989"/>
      <c r="DY119" s="989"/>
      <c r="DZ119" s="990"/>
    </row>
    <row r="120" spans="1:130" s="218" customFormat="1" ht="26.25" customHeight="1" x14ac:dyDescent="0.15">
      <c r="A120" s="1057"/>
      <c r="B120" s="949"/>
      <c r="C120" s="922" t="s">
        <v>428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452</v>
      </c>
      <c r="AV120" s="992"/>
      <c r="AW120" s="992"/>
      <c r="AX120" s="992"/>
      <c r="AY120" s="993"/>
      <c r="AZ120" s="929" t="s">
        <v>453</v>
      </c>
      <c r="BA120" s="897"/>
      <c r="BB120" s="897"/>
      <c r="BC120" s="897"/>
      <c r="BD120" s="897"/>
      <c r="BE120" s="897"/>
      <c r="BF120" s="897"/>
      <c r="BG120" s="897"/>
      <c r="BH120" s="897"/>
      <c r="BI120" s="897"/>
      <c r="BJ120" s="897"/>
      <c r="BK120" s="897"/>
      <c r="BL120" s="897"/>
      <c r="BM120" s="897"/>
      <c r="BN120" s="897"/>
      <c r="BO120" s="897"/>
      <c r="BP120" s="898"/>
      <c r="BQ120" s="930">
        <v>7089903</v>
      </c>
      <c r="BR120" s="931"/>
      <c r="BS120" s="931"/>
      <c r="BT120" s="931"/>
      <c r="BU120" s="931"/>
      <c r="BV120" s="931">
        <v>7219670</v>
      </c>
      <c r="BW120" s="931"/>
      <c r="BX120" s="931"/>
      <c r="BY120" s="931"/>
      <c r="BZ120" s="931"/>
      <c r="CA120" s="931">
        <v>6448119</v>
      </c>
      <c r="CB120" s="931"/>
      <c r="CC120" s="931"/>
      <c r="CD120" s="931"/>
      <c r="CE120" s="931"/>
      <c r="CF120" s="944">
        <v>107.7</v>
      </c>
      <c r="CG120" s="945"/>
      <c r="CH120" s="945"/>
      <c r="CI120" s="945"/>
      <c r="CJ120" s="945"/>
      <c r="CK120" s="1006" t="s">
        <v>454</v>
      </c>
      <c r="CL120" s="1007"/>
      <c r="CM120" s="1007"/>
      <c r="CN120" s="1007"/>
      <c r="CO120" s="1008"/>
      <c r="CP120" s="1014" t="s">
        <v>401</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2706181</v>
      </c>
      <c r="DR120" s="931"/>
      <c r="DS120" s="931"/>
      <c r="DT120" s="931"/>
      <c r="DU120" s="931"/>
      <c r="DV120" s="932">
        <v>45.2</v>
      </c>
      <c r="DW120" s="932"/>
      <c r="DX120" s="932"/>
      <c r="DY120" s="932"/>
      <c r="DZ120" s="933"/>
    </row>
    <row r="121" spans="1:130" s="218" customFormat="1" ht="26.25" customHeight="1" x14ac:dyDescent="0.15">
      <c r="A121" s="1057"/>
      <c r="B121" s="949"/>
      <c r="C121" s="974" t="s">
        <v>455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456</v>
      </c>
      <c r="BA121" s="923"/>
      <c r="BB121" s="923"/>
      <c r="BC121" s="923"/>
      <c r="BD121" s="923"/>
      <c r="BE121" s="923"/>
      <c r="BF121" s="923"/>
      <c r="BG121" s="923"/>
      <c r="BH121" s="923"/>
      <c r="BI121" s="923"/>
      <c r="BJ121" s="923"/>
      <c r="BK121" s="923"/>
      <c r="BL121" s="923"/>
      <c r="BM121" s="923"/>
      <c r="BN121" s="923"/>
      <c r="BO121" s="923"/>
      <c r="BP121" s="924"/>
      <c r="BQ121" s="925">
        <v>16348</v>
      </c>
      <c r="BR121" s="926"/>
      <c r="BS121" s="926"/>
      <c r="BT121" s="926"/>
      <c r="BU121" s="926"/>
      <c r="BV121" s="926">
        <v>12247</v>
      </c>
      <c r="BW121" s="926"/>
      <c r="BX121" s="926"/>
      <c r="BY121" s="926"/>
      <c r="BZ121" s="926"/>
      <c r="CA121" s="926">
        <v>9218</v>
      </c>
      <c r="CB121" s="926"/>
      <c r="CC121" s="926"/>
      <c r="CD121" s="926"/>
      <c r="CE121" s="926"/>
      <c r="CF121" s="920">
        <v>0.2</v>
      </c>
      <c r="CG121" s="921"/>
      <c r="CH121" s="921"/>
      <c r="CI121" s="921"/>
      <c r="CJ121" s="921"/>
      <c r="CK121" s="1009"/>
      <c r="CL121" s="1010"/>
      <c r="CM121" s="1010"/>
      <c r="CN121" s="1010"/>
      <c r="CO121" s="1011"/>
      <c r="CP121" s="1019" t="s">
        <v>399</v>
      </c>
      <c r="CQ121" s="1020"/>
      <c r="CR121" s="1020"/>
      <c r="CS121" s="1020"/>
      <c r="CT121" s="1020"/>
      <c r="CU121" s="1020"/>
      <c r="CV121" s="1020"/>
      <c r="CW121" s="1020"/>
      <c r="CX121" s="1020"/>
      <c r="CY121" s="1020"/>
      <c r="CZ121" s="1020"/>
      <c r="DA121" s="1020"/>
      <c r="DB121" s="1020"/>
      <c r="DC121" s="1020"/>
      <c r="DD121" s="1020"/>
      <c r="DE121" s="1020"/>
      <c r="DF121" s="1021"/>
      <c r="DG121" s="925">
        <v>1237684</v>
      </c>
      <c r="DH121" s="926"/>
      <c r="DI121" s="926"/>
      <c r="DJ121" s="926"/>
      <c r="DK121" s="926"/>
      <c r="DL121" s="926">
        <v>1130230</v>
      </c>
      <c r="DM121" s="926"/>
      <c r="DN121" s="926"/>
      <c r="DO121" s="926"/>
      <c r="DP121" s="926"/>
      <c r="DQ121" s="926">
        <v>1113182</v>
      </c>
      <c r="DR121" s="926"/>
      <c r="DS121" s="926"/>
      <c r="DT121" s="926"/>
      <c r="DU121" s="926"/>
      <c r="DV121" s="927">
        <v>18.600000000000001</v>
      </c>
      <c r="DW121" s="927"/>
      <c r="DX121" s="927"/>
      <c r="DY121" s="927"/>
      <c r="DZ121" s="928"/>
    </row>
    <row r="122" spans="1:130" s="218" customFormat="1" ht="26.25" customHeight="1" x14ac:dyDescent="0.15">
      <c r="A122" s="1057"/>
      <c r="B122" s="949"/>
      <c r="C122" s="922" t="s">
        <v>438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457</v>
      </c>
      <c r="BA122" s="965"/>
      <c r="BB122" s="965"/>
      <c r="BC122" s="965"/>
      <c r="BD122" s="965"/>
      <c r="BE122" s="965"/>
      <c r="BF122" s="965"/>
      <c r="BG122" s="965"/>
      <c r="BH122" s="965"/>
      <c r="BI122" s="965"/>
      <c r="BJ122" s="965"/>
      <c r="BK122" s="965"/>
      <c r="BL122" s="965"/>
      <c r="BM122" s="965"/>
      <c r="BN122" s="965"/>
      <c r="BO122" s="965"/>
      <c r="BP122" s="966"/>
      <c r="BQ122" s="999">
        <v>10898568</v>
      </c>
      <c r="BR122" s="1000"/>
      <c r="BS122" s="1000"/>
      <c r="BT122" s="1000"/>
      <c r="BU122" s="1000"/>
      <c r="BV122" s="1000">
        <v>11965514</v>
      </c>
      <c r="BW122" s="1000"/>
      <c r="BX122" s="1000"/>
      <c r="BY122" s="1000"/>
      <c r="BZ122" s="1000"/>
      <c r="CA122" s="1000">
        <v>12969956</v>
      </c>
      <c r="CB122" s="1000"/>
      <c r="CC122" s="1000"/>
      <c r="CD122" s="1000"/>
      <c r="CE122" s="1000"/>
      <c r="CF122" s="1017">
        <v>216.7</v>
      </c>
      <c r="CG122" s="1018"/>
      <c r="CH122" s="1018"/>
      <c r="CI122" s="1018"/>
      <c r="CJ122" s="1018"/>
      <c r="CK122" s="1009"/>
      <c r="CL122" s="1010"/>
      <c r="CM122" s="1010"/>
      <c r="CN122" s="1010"/>
      <c r="CO122" s="1011"/>
      <c r="CP122" s="1019" t="s">
        <v>398</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444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458</v>
      </c>
      <c r="BP123" s="1005"/>
      <c r="BQ123" s="1063">
        <v>18004819</v>
      </c>
      <c r="BR123" s="1064"/>
      <c r="BS123" s="1064"/>
      <c r="BT123" s="1064"/>
      <c r="BU123" s="1064"/>
      <c r="BV123" s="1064">
        <v>19197431</v>
      </c>
      <c r="BW123" s="1064"/>
      <c r="BX123" s="1064"/>
      <c r="BY123" s="1064"/>
      <c r="BZ123" s="1064"/>
      <c r="CA123" s="1064">
        <v>19427293</v>
      </c>
      <c r="CB123" s="1064"/>
      <c r="CC123" s="1064"/>
      <c r="CD123" s="1064"/>
      <c r="CE123" s="1064"/>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v>21.8</v>
      </c>
      <c r="CB124" s="1027"/>
      <c r="CC124" s="1027"/>
      <c r="CD124" s="1027"/>
      <c r="CE124" s="1027"/>
      <c r="CF124" s="1028"/>
      <c r="CG124" s="1029"/>
      <c r="CH124" s="1029"/>
      <c r="CI124" s="1029"/>
      <c r="CJ124" s="1030"/>
      <c r="CK124" s="1012"/>
      <c r="CL124" s="1012"/>
      <c r="CM124" s="1012"/>
      <c r="CN124" s="1012"/>
      <c r="CO124" s="1013"/>
      <c r="CP124" s="1019" t="s">
        <v>460</v>
      </c>
      <c r="CQ124" s="1020"/>
      <c r="CR124" s="1020"/>
      <c r="CS124" s="1020"/>
      <c r="CT124" s="1020"/>
      <c r="CU124" s="1020"/>
      <c r="CV124" s="1020"/>
      <c r="CW124" s="1020"/>
      <c r="CX124" s="1020"/>
      <c r="CY124" s="1020"/>
      <c r="CZ124" s="1020"/>
      <c r="DA124" s="1020"/>
      <c r="DB124" s="1020"/>
      <c r="DC124" s="1020"/>
      <c r="DD124" s="1020"/>
      <c r="DE124" s="1020"/>
      <c r="DF124" s="1021"/>
      <c r="DG124" s="1004">
        <v>2943576</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461</v>
      </c>
      <c r="CL125" s="1007"/>
      <c r="CM125" s="1007"/>
      <c r="CN125" s="1007"/>
      <c r="CO125" s="1008"/>
      <c r="CP125" s="929" t="s">
        <v>462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451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1790</v>
      </c>
      <c r="AB127" s="959"/>
      <c r="AC127" s="959"/>
      <c r="AD127" s="959"/>
      <c r="AE127" s="960"/>
      <c r="AF127" s="961">
        <v>1790</v>
      </c>
      <c r="AG127" s="959"/>
      <c r="AH127" s="959"/>
      <c r="AI127" s="959"/>
      <c r="AJ127" s="960"/>
      <c r="AK127" s="961">
        <v>1632</v>
      </c>
      <c r="AL127" s="959"/>
      <c r="AM127" s="959"/>
      <c r="AN127" s="959"/>
      <c r="AO127" s="960"/>
      <c r="AP127" s="962">
        <v>0</v>
      </c>
      <c r="AQ127" s="963"/>
      <c r="AR127" s="963"/>
      <c r="AS127" s="963"/>
      <c r="AT127" s="964"/>
      <c r="AU127" s="220"/>
      <c r="AV127" s="220"/>
      <c r="AW127" s="220"/>
      <c r="AX127" s="1031" t="s">
        <v>465</v>
      </c>
      <c r="AY127" s="1032"/>
      <c r="AZ127" s="1032"/>
      <c r="BA127" s="1032"/>
      <c r="BB127" s="1032"/>
      <c r="BC127" s="1032"/>
      <c r="BD127" s="1032"/>
      <c r="BE127" s="1033"/>
      <c r="BF127" s="1034" t="s">
        <v>466</v>
      </c>
      <c r="BG127" s="1032"/>
      <c r="BH127" s="1032"/>
      <c r="BI127" s="1032"/>
      <c r="BJ127" s="1032"/>
      <c r="BK127" s="1032"/>
      <c r="BL127" s="1033"/>
      <c r="BM127" s="1034" t="s">
        <v>467</v>
      </c>
      <c r="BN127" s="1032"/>
      <c r="BO127" s="1032"/>
      <c r="BP127" s="1032"/>
      <c r="BQ127" s="1032"/>
      <c r="BR127" s="1032"/>
      <c r="BS127" s="1033"/>
      <c r="BT127" s="1034" t="s">
        <v>468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470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471</v>
      </c>
      <c r="X128" s="1043"/>
      <c r="Y128" s="1043"/>
      <c r="Z128" s="1044"/>
      <c r="AA128" s="1045">
        <v>1537</v>
      </c>
      <c r="AB128" s="1046"/>
      <c r="AC128" s="1046"/>
      <c r="AD128" s="1046"/>
      <c r="AE128" s="1047"/>
      <c r="AF128" s="1048">
        <v>720</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472</v>
      </c>
      <c r="AY128" s="897"/>
      <c r="AZ128" s="897"/>
      <c r="BA128" s="897"/>
      <c r="BB128" s="897"/>
      <c r="BC128" s="897"/>
      <c r="BD128" s="897"/>
      <c r="BE128" s="898"/>
      <c r="BF128" s="1052" t="s">
        <v>122</v>
      </c>
      <c r="BG128" s="1053"/>
      <c r="BH128" s="1053"/>
      <c r="BI128" s="1053"/>
      <c r="BJ128" s="1053"/>
      <c r="BK128" s="1053"/>
      <c r="BL128" s="1054"/>
      <c r="BM128" s="1052">
        <v>13.94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474</v>
      </c>
      <c r="X129" s="1071"/>
      <c r="Y129" s="1071"/>
      <c r="Z129" s="1072"/>
      <c r="AA129" s="958">
        <v>7258896</v>
      </c>
      <c r="AB129" s="959"/>
      <c r="AC129" s="959"/>
      <c r="AD129" s="959"/>
      <c r="AE129" s="960"/>
      <c r="AF129" s="961">
        <v>7310866</v>
      </c>
      <c r="AG129" s="959"/>
      <c r="AH129" s="959"/>
      <c r="AI129" s="959"/>
      <c r="AJ129" s="960"/>
      <c r="AK129" s="961">
        <v>7332138</v>
      </c>
      <c r="AL129" s="959"/>
      <c r="AM129" s="959"/>
      <c r="AN129" s="959"/>
      <c r="AO129" s="960"/>
      <c r="AP129" s="1073"/>
      <c r="AQ129" s="1074"/>
      <c r="AR129" s="1074"/>
      <c r="AS129" s="1074"/>
      <c r="AT129" s="1075"/>
      <c r="AU129" s="221"/>
      <c r="AV129" s="221"/>
      <c r="AW129" s="221"/>
      <c r="AX129" s="1065" t="s">
        <v>475</v>
      </c>
      <c r="AY129" s="923"/>
      <c r="AZ129" s="923"/>
      <c r="BA129" s="923"/>
      <c r="BB129" s="923"/>
      <c r="BC129" s="923"/>
      <c r="BD129" s="923"/>
      <c r="BE129" s="924"/>
      <c r="BF129" s="1066" t="s">
        <v>122</v>
      </c>
      <c r="BG129" s="1067"/>
      <c r="BH129" s="1067"/>
      <c r="BI129" s="1067"/>
      <c r="BJ129" s="1067"/>
      <c r="BK129" s="1067"/>
      <c r="BL129" s="1068"/>
      <c r="BM129" s="1066">
        <v>18.940000000000001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477</v>
      </c>
      <c r="X130" s="1071"/>
      <c r="Y130" s="1071"/>
      <c r="Z130" s="1072"/>
      <c r="AA130" s="958">
        <v>1459654</v>
      </c>
      <c r="AB130" s="959"/>
      <c r="AC130" s="959"/>
      <c r="AD130" s="959"/>
      <c r="AE130" s="960"/>
      <c r="AF130" s="961">
        <v>1426314</v>
      </c>
      <c r="AG130" s="959"/>
      <c r="AH130" s="959"/>
      <c r="AI130" s="959"/>
      <c r="AJ130" s="960"/>
      <c r="AK130" s="961">
        <v>1346903</v>
      </c>
      <c r="AL130" s="959"/>
      <c r="AM130" s="959"/>
      <c r="AN130" s="959"/>
      <c r="AO130" s="960"/>
      <c r="AP130" s="1073"/>
      <c r="AQ130" s="1074"/>
      <c r="AR130" s="1074"/>
      <c r="AS130" s="1074"/>
      <c r="AT130" s="1075"/>
      <c r="AU130" s="221"/>
      <c r="AV130" s="221"/>
      <c r="AW130" s="221"/>
      <c r="AX130" s="1065" t="s">
        <v>478</v>
      </c>
      <c r="AY130" s="923"/>
      <c r="AZ130" s="923"/>
      <c r="BA130" s="923"/>
      <c r="BB130" s="923"/>
      <c r="BC130" s="923"/>
      <c r="BD130" s="923"/>
      <c r="BE130" s="924"/>
      <c r="BF130" s="1101">
        <v>9.1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479</v>
      </c>
      <c r="X131" s="1108"/>
      <c r="Y131" s="1108"/>
      <c r="Z131" s="1109"/>
      <c r="AA131" s="1004">
        <v>5799242</v>
      </c>
      <c r="AB131" s="986"/>
      <c r="AC131" s="986"/>
      <c r="AD131" s="986"/>
      <c r="AE131" s="987"/>
      <c r="AF131" s="985">
        <v>5884552</v>
      </c>
      <c r="AG131" s="986"/>
      <c r="AH131" s="986"/>
      <c r="AI131" s="986"/>
      <c r="AJ131" s="987"/>
      <c r="AK131" s="985">
        <v>5985235</v>
      </c>
      <c r="AL131" s="986"/>
      <c r="AM131" s="986"/>
      <c r="AN131" s="986"/>
      <c r="AO131" s="987"/>
      <c r="AP131" s="1110"/>
      <c r="AQ131" s="1111"/>
      <c r="AR131" s="1111"/>
      <c r="AS131" s="1111"/>
      <c r="AT131" s="1112"/>
      <c r="AU131" s="221"/>
      <c r="AV131" s="221"/>
      <c r="AW131" s="221"/>
      <c r="AX131" s="1083" t="s">
        <v>480</v>
      </c>
      <c r="AY131" s="726"/>
      <c r="AZ131" s="726"/>
      <c r="BA131" s="726"/>
      <c r="BB131" s="726"/>
      <c r="BC131" s="726"/>
      <c r="BD131" s="726"/>
      <c r="BE131" s="1036"/>
      <c r="BF131" s="1084">
        <v>21.8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481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482</v>
      </c>
      <c r="W132" s="1094"/>
      <c r="X132" s="1094"/>
      <c r="Y132" s="1094"/>
      <c r="Z132" s="1095"/>
      <c r="AA132" s="1096">
        <v>9.2706426119999996</v>
      </c>
      <c r="AB132" s="1097"/>
      <c r="AC132" s="1097"/>
      <c r="AD132" s="1097"/>
      <c r="AE132" s="1098"/>
      <c r="AF132" s="1099">
        <v>8.4933228560000007</v>
      </c>
      <c r="AG132" s="1097"/>
      <c r="AH132" s="1097"/>
      <c r="AI132" s="1097"/>
      <c r="AJ132" s="1098"/>
      <c r="AK132" s="1099">
        <v>9.8251948339999995</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483</v>
      </c>
      <c r="W133" s="1077"/>
      <c r="X133" s="1077"/>
      <c r="Y133" s="1077"/>
      <c r="Z133" s="1078"/>
      <c r="AA133" s="1079">
        <v>9.8000000000000007</v>
      </c>
      <c r="AB133" s="1080"/>
      <c r="AC133" s="1080"/>
      <c r="AD133" s="1080"/>
      <c r="AE133" s="1081"/>
      <c r="AF133" s="1079">
        <v>9.3000000000000007</v>
      </c>
      <c r="AG133" s="1080"/>
      <c r="AH133" s="1080"/>
      <c r="AI133" s="1080"/>
      <c r="AJ133" s="1081"/>
      <c r="AK133" s="1079">
        <v>9.1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Sw4qWojSQS9WjmpRLhlVatPfHqfuIq5aBiZ4hKnTRLW+gXFcMmRW9BEr6QQJN6k3ZzBNUjRYzYKNTKDTou/IA==" saltValue="44WMEmT0VgK5H+pSIwrv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W9" sqref="W9:AL11"/>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Cu1MErqsfEKOxtc8GacHTPNZN51bLi/+V5+Df53fSFau2/7ml+YDbkFhTWfjQY97iGVELgIrTdlIGCn8L4eb8w==" saltValue="Ajw2+U3sDqOSZ6qTUeFD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W9" sqref="W9:AL11"/>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lwBijuVTZy3KfPYNIxWoUvpDk9Vi90pJqBFcM9WDvHPYvDFXAhG/s1yPisQmu+f+3QS/A1ICHwVxOS4JDvYnA==" saltValue="038LD7AsJwbbLRfjHGoA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K35" sqref="AK35:AN35"/>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487</v>
      </c>
      <c r="AP7" s="260"/>
      <c r="AQ7" s="261" t="s">
        <v>488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489</v>
      </c>
      <c r="AQ8" s="267" t="s">
        <v>490</v>
      </c>
      <c r="AR8" s="268" t="s">
        <v>491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492</v>
      </c>
      <c r="AL9" s="1117"/>
      <c r="AM9" s="1117"/>
      <c r="AN9" s="1118"/>
      <c r="AO9" s="269">
        <v>2014027</v>
      </c>
      <c r="AP9" s="269">
        <v>160634</v>
      </c>
      <c r="AQ9" s="270">
        <v>118131</v>
      </c>
      <c r="AR9" s="271">
        <v>36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493</v>
      </c>
      <c r="AL10" s="1117"/>
      <c r="AM10" s="1117"/>
      <c r="AN10" s="1118"/>
      <c r="AO10" s="272">
        <v>184203</v>
      </c>
      <c r="AP10" s="272">
        <v>14692</v>
      </c>
      <c r="AQ10" s="273">
        <v>19338</v>
      </c>
      <c r="AR10" s="274">
        <v>-24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494</v>
      </c>
      <c r="AL11" s="1117"/>
      <c r="AM11" s="1117"/>
      <c r="AN11" s="1118"/>
      <c r="AO11" s="272">
        <v>19073</v>
      </c>
      <c r="AP11" s="272">
        <v>1521</v>
      </c>
      <c r="AQ11" s="273">
        <v>1486</v>
      </c>
      <c r="AR11" s="274">
        <v>2.4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495</v>
      </c>
      <c r="AL12" s="1117"/>
      <c r="AM12" s="1117"/>
      <c r="AN12" s="1118"/>
      <c r="AO12" s="272" t="s">
        <v>496</v>
      </c>
      <c r="AP12" s="272" t="s">
        <v>496</v>
      </c>
      <c r="AQ12" s="273" t="s">
        <v>496</v>
      </c>
      <c r="AR12" s="274" t="s">
        <v>496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497</v>
      </c>
      <c r="AL13" s="1117"/>
      <c r="AM13" s="1117"/>
      <c r="AN13" s="1118"/>
      <c r="AO13" s="272">
        <v>13971</v>
      </c>
      <c r="AP13" s="272">
        <v>1114</v>
      </c>
      <c r="AQ13" s="273">
        <v>4880</v>
      </c>
      <c r="AR13" s="274">
        <v>-77.2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498</v>
      </c>
      <c r="AL14" s="1117"/>
      <c r="AM14" s="1117"/>
      <c r="AN14" s="1118"/>
      <c r="AO14" s="272">
        <v>60792</v>
      </c>
      <c r="AP14" s="272">
        <v>4849</v>
      </c>
      <c r="AQ14" s="273">
        <v>1912</v>
      </c>
      <c r="AR14" s="274">
        <v>153.6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499</v>
      </c>
      <c r="AL15" s="1120"/>
      <c r="AM15" s="1120"/>
      <c r="AN15" s="1121"/>
      <c r="AO15" s="272">
        <v>-88536</v>
      </c>
      <c r="AP15" s="272">
        <v>-7061</v>
      </c>
      <c r="AQ15" s="273">
        <v>-7094</v>
      </c>
      <c r="AR15" s="274">
        <v>-0.5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2203530</v>
      </c>
      <c r="AP16" s="272">
        <v>175748</v>
      </c>
      <c r="AQ16" s="273">
        <v>138653</v>
      </c>
      <c r="AR16" s="274">
        <v>26.8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501</v>
      </c>
      <c r="AP20" s="281" t="s">
        <v>502</v>
      </c>
      <c r="AQ20" s="282" t="s">
        <v>503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504</v>
      </c>
      <c r="AL21" s="1123"/>
      <c r="AM21" s="1123"/>
      <c r="AN21" s="1124"/>
      <c r="AO21" s="285">
        <v>15.63</v>
      </c>
      <c r="AP21" s="286">
        <v>11.03</v>
      </c>
      <c r="AQ21" s="287">
        <v>4.5999999999999996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505</v>
      </c>
      <c r="AL22" s="1123"/>
      <c r="AM22" s="1123"/>
      <c r="AN22" s="1124"/>
      <c r="AO22" s="290">
        <v>95.5</v>
      </c>
      <c r="AP22" s="291">
        <v>96.9</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487</v>
      </c>
      <c r="AP30" s="260"/>
      <c r="AQ30" s="261" t="s">
        <v>488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489</v>
      </c>
      <c r="AQ31" s="267" t="s">
        <v>490</v>
      </c>
      <c r="AR31" s="268" t="s">
        <v>491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509</v>
      </c>
      <c r="AL32" s="1131"/>
      <c r="AM32" s="1131"/>
      <c r="AN32" s="1132"/>
      <c r="AO32" s="300">
        <v>1324739</v>
      </c>
      <c r="AP32" s="300">
        <v>105658</v>
      </c>
      <c r="AQ32" s="301">
        <v>59716</v>
      </c>
      <c r="AR32" s="302">
        <v>76.900000000000006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510</v>
      </c>
      <c r="AL33" s="1131"/>
      <c r="AM33" s="1131"/>
      <c r="AN33" s="1132"/>
      <c r="AO33" s="300" t="s">
        <v>496</v>
      </c>
      <c r="AP33" s="300" t="s">
        <v>496</v>
      </c>
      <c r="AQ33" s="301" t="s">
        <v>496</v>
      </c>
      <c r="AR33" s="302" t="s">
        <v>496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511</v>
      </c>
      <c r="AL34" s="1131"/>
      <c r="AM34" s="1131"/>
      <c r="AN34" s="1132"/>
      <c r="AO34" s="300" t="s">
        <v>496</v>
      </c>
      <c r="AP34" s="300" t="s">
        <v>496</v>
      </c>
      <c r="AQ34" s="301" t="s">
        <v>496</v>
      </c>
      <c r="AR34" s="302" t="s">
        <v>496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512</v>
      </c>
      <c r="AL35" s="1131"/>
      <c r="AM35" s="1131"/>
      <c r="AN35" s="1132"/>
      <c r="AO35" s="300">
        <v>515807</v>
      </c>
      <c r="AP35" s="300">
        <v>41139</v>
      </c>
      <c r="AQ35" s="301">
        <v>21226</v>
      </c>
      <c r="AR35" s="302">
        <v>93.8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513</v>
      </c>
      <c r="AL36" s="1131"/>
      <c r="AM36" s="1131"/>
      <c r="AN36" s="1132"/>
      <c r="AO36" s="300">
        <v>92786</v>
      </c>
      <c r="AP36" s="300">
        <v>7400</v>
      </c>
      <c r="AQ36" s="301">
        <v>5622</v>
      </c>
      <c r="AR36" s="302">
        <v>31.6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514</v>
      </c>
      <c r="AL37" s="1131"/>
      <c r="AM37" s="1131"/>
      <c r="AN37" s="1132"/>
      <c r="AO37" s="300">
        <v>1632</v>
      </c>
      <c r="AP37" s="300">
        <v>130</v>
      </c>
      <c r="AQ37" s="301">
        <v>447</v>
      </c>
      <c r="AR37" s="302">
        <v>-70.900000000000006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515</v>
      </c>
      <c r="AL38" s="1134"/>
      <c r="AM38" s="1134"/>
      <c r="AN38" s="1135"/>
      <c r="AO38" s="303" t="s">
        <v>496</v>
      </c>
      <c r="AP38" s="303" t="s">
        <v>496</v>
      </c>
      <c r="AQ38" s="304">
        <v>23</v>
      </c>
      <c r="AR38" s="292" t="s">
        <v>496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516</v>
      </c>
      <c r="AL39" s="1134"/>
      <c r="AM39" s="1134"/>
      <c r="AN39" s="1135"/>
      <c r="AO39" s="300" t="s">
        <v>496</v>
      </c>
      <c r="AP39" s="300" t="s">
        <v>496</v>
      </c>
      <c r="AQ39" s="301">
        <v>-1646</v>
      </c>
      <c r="AR39" s="302" t="s">
        <v>496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517</v>
      </c>
      <c r="AL40" s="1131"/>
      <c r="AM40" s="1131"/>
      <c r="AN40" s="1132"/>
      <c r="AO40" s="300">
        <v>-1346903</v>
      </c>
      <c r="AP40" s="300">
        <v>-107426</v>
      </c>
      <c r="AQ40" s="301">
        <v>-57881</v>
      </c>
      <c r="AR40" s="302">
        <v>85.6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588061</v>
      </c>
      <c r="AP41" s="300">
        <v>46902</v>
      </c>
      <c r="AQ41" s="301">
        <v>27507</v>
      </c>
      <c r="AR41" s="302">
        <v>70.5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487</v>
      </c>
      <c r="AN49" s="1127" t="s">
        <v>520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521</v>
      </c>
      <c r="AO50" s="317" t="s">
        <v>522</v>
      </c>
      <c r="AP50" s="318" t="s">
        <v>523</v>
      </c>
      <c r="AQ50" s="319" t="s">
        <v>524</v>
      </c>
      <c r="AR50" s="320" t="s">
        <v>525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526</v>
      </c>
      <c r="AL51" s="313"/>
      <c r="AM51" s="321">
        <v>2109316</v>
      </c>
      <c r="AN51" s="322">
        <v>153249</v>
      </c>
      <c r="AO51" s="323">
        <v>53.4</v>
      </c>
      <c r="AP51" s="324">
        <v>94796</v>
      </c>
      <c r="AQ51" s="325">
        <v>1.4</v>
      </c>
      <c r="AR51" s="326">
        <v>52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527</v>
      </c>
      <c r="AM52" s="329">
        <v>1257490</v>
      </c>
      <c r="AN52" s="330">
        <v>91361</v>
      </c>
      <c r="AO52" s="331">
        <v>26.9</v>
      </c>
      <c r="AP52" s="332">
        <v>55781</v>
      </c>
      <c r="AQ52" s="333">
        <v>4.5999999999999996</v>
      </c>
      <c r="AR52" s="334">
        <v>22.3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528</v>
      </c>
      <c r="AL53" s="313"/>
      <c r="AM53" s="321">
        <v>1939625</v>
      </c>
      <c r="AN53" s="322">
        <v>143538</v>
      </c>
      <c r="AO53" s="323">
        <v>-6.3</v>
      </c>
      <c r="AP53" s="324">
        <v>85942</v>
      </c>
      <c r="AQ53" s="325">
        <v>-9.3000000000000007</v>
      </c>
      <c r="AR53" s="326">
        <v>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527</v>
      </c>
      <c r="AM54" s="329">
        <v>1152643</v>
      </c>
      <c r="AN54" s="330">
        <v>85299</v>
      </c>
      <c r="AO54" s="331">
        <v>-6.6</v>
      </c>
      <c r="AP54" s="332">
        <v>48630</v>
      </c>
      <c r="AQ54" s="333">
        <v>-12.8</v>
      </c>
      <c r="AR54" s="334">
        <v>6.2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529</v>
      </c>
      <c r="AL55" s="313"/>
      <c r="AM55" s="321">
        <v>2797136</v>
      </c>
      <c r="AN55" s="322">
        <v>211552</v>
      </c>
      <c r="AO55" s="323">
        <v>47.4</v>
      </c>
      <c r="AP55" s="324">
        <v>95007</v>
      </c>
      <c r="AQ55" s="325">
        <v>10.5</v>
      </c>
      <c r="AR55" s="326">
        <v>36.9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527</v>
      </c>
      <c r="AM56" s="329">
        <v>595170</v>
      </c>
      <c r="AN56" s="330">
        <v>45014</v>
      </c>
      <c r="AO56" s="331">
        <v>-47.2</v>
      </c>
      <c r="AP56" s="332">
        <v>48509</v>
      </c>
      <c r="AQ56" s="333">
        <v>-0.2</v>
      </c>
      <c r="AR56" s="334">
        <v>-47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530</v>
      </c>
      <c r="AL57" s="313"/>
      <c r="AM57" s="321">
        <v>4363526</v>
      </c>
      <c r="AN57" s="322">
        <v>339706</v>
      </c>
      <c r="AO57" s="323">
        <v>60.6</v>
      </c>
      <c r="AP57" s="324">
        <v>98176</v>
      </c>
      <c r="AQ57" s="325">
        <v>3.3</v>
      </c>
      <c r="AR57" s="326">
        <v>57.3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527</v>
      </c>
      <c r="AM58" s="329">
        <v>1302977</v>
      </c>
      <c r="AN58" s="330">
        <v>101438</v>
      </c>
      <c r="AO58" s="331">
        <v>125.3</v>
      </c>
      <c r="AP58" s="332">
        <v>58489</v>
      </c>
      <c r="AQ58" s="333">
        <v>20.6</v>
      </c>
      <c r="AR58" s="334">
        <v>104.7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531</v>
      </c>
      <c r="AL59" s="313"/>
      <c r="AM59" s="321">
        <v>4301016</v>
      </c>
      <c r="AN59" s="322">
        <v>343038</v>
      </c>
      <c r="AO59" s="323">
        <v>1</v>
      </c>
      <c r="AP59" s="324">
        <v>119283</v>
      </c>
      <c r="AQ59" s="325">
        <v>21.5</v>
      </c>
      <c r="AR59" s="326">
        <v>-20.5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527</v>
      </c>
      <c r="AM60" s="329">
        <v>2919887</v>
      </c>
      <c r="AN60" s="330">
        <v>232883</v>
      </c>
      <c r="AO60" s="331">
        <v>129.6</v>
      </c>
      <c r="AP60" s="332">
        <v>64747</v>
      </c>
      <c r="AQ60" s="333">
        <v>10.7</v>
      </c>
      <c r="AR60" s="334">
        <v>118.9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532</v>
      </c>
      <c r="AL61" s="335"/>
      <c r="AM61" s="336">
        <v>3102124</v>
      </c>
      <c r="AN61" s="337">
        <v>238217</v>
      </c>
      <c r="AO61" s="338">
        <v>31.2</v>
      </c>
      <c r="AP61" s="339">
        <v>98641</v>
      </c>
      <c r="AQ61" s="340">
        <v>5.5</v>
      </c>
      <c r="AR61" s="326">
        <v>25.7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527</v>
      </c>
      <c r="AM62" s="329">
        <v>1445633</v>
      </c>
      <c r="AN62" s="330">
        <v>111199</v>
      </c>
      <c r="AO62" s="331">
        <v>45.6</v>
      </c>
      <c r="AP62" s="332">
        <v>55231</v>
      </c>
      <c r="AQ62" s="333">
        <v>4.5999999999999996</v>
      </c>
      <c r="AR62" s="334">
        <v>41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hwCrHBPf1VdJHq4lWkeghg9ZZnZ4mbXe3OzA9Jz3F+2Q4C1aIKEDQ12O27cRlqwKDrbPoJK8MOTRySnLAaT4Q==" saltValue="PvCYLEbDk1j6K7v0q7Oa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W9" sqref="W9:AL1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484</v>
      </c>
    </row>
    <row r="120" spans="125:125" ht="13.5" hidden="1" customHeight="1" x14ac:dyDescent="0.15"/>
    <row r="121" spans="125:125" ht="13.5" hidden="1" customHeight="1" x14ac:dyDescent="0.15">
      <c r="DU121" s="247"/>
    </row>
  </sheetData>
  <sheetProtection algorithmName="SHA-512" hashValue="q0lN6Zk5YMLdHIKzFs8SPBd9Lvt/kqrFUyoZj17LCFwhhvaqR0qepM25DYDww2BTisXaPlhqjfn6Rp6h27a4kg==" saltValue="6D+zp/ionbuK6xMD4bAY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W9" sqref="W9:AL1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484</v>
      </c>
    </row>
  </sheetData>
  <sheetProtection algorithmName="SHA-512" hashValue="z407qyoxyDfzEJg3lcur02Ic14jNKa471rf0xM/hx3ogm7ayhYjHNv5heaW6Z66rcjWZBjA1tnyG2dPXqiUD+A==" saltValue="eWcDR40U1LLVoBlu5bIH5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W9" sqref="W9:AL1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39" t="s">
        <v>3</v>
      </c>
      <c r="D47" s="1139"/>
      <c r="E47" s="1140"/>
      <c r="F47" s="11">
        <v>47.23</v>
      </c>
      <c r="G47" s="12">
        <v>43.96</v>
      </c>
      <c r="H47" s="12">
        <v>41.9</v>
      </c>
      <c r="I47" s="12">
        <v>41.6</v>
      </c>
      <c r="J47" s="13">
        <v>41.49</v>
      </c>
    </row>
    <row r="48" spans="2:10" ht="57.75" customHeight="1" x14ac:dyDescent="0.15">
      <c r="B48" s="14"/>
      <c r="C48" s="1141" t="s">
        <v>4</v>
      </c>
      <c r="D48" s="1141"/>
      <c r="E48" s="1142"/>
      <c r="F48" s="15">
        <v>11.25</v>
      </c>
      <c r="G48" s="16">
        <v>6.5</v>
      </c>
      <c r="H48" s="16">
        <v>5.66</v>
      </c>
      <c r="I48" s="16">
        <v>6.17</v>
      </c>
      <c r="J48" s="17">
        <v>6.27</v>
      </c>
    </row>
    <row r="49" spans="2:10" ht="57.75" customHeight="1" thickBot="1" x14ac:dyDescent="0.2">
      <c r="B49" s="18"/>
      <c r="C49" s="1143" t="s">
        <v>5</v>
      </c>
      <c r="D49" s="1143"/>
      <c r="E49" s="1144"/>
      <c r="F49" s="19">
        <v>2.2999999999999998</v>
      </c>
      <c r="G49" s="20">
        <v>6.11</v>
      </c>
      <c r="H49" s="20">
        <v>2.2599999999999998</v>
      </c>
      <c r="I49" s="20">
        <v>7.21</v>
      </c>
      <c r="J49" s="21">
        <v>6.94</v>
      </c>
    </row>
    <row r="50" spans="2:10" x14ac:dyDescent="0.15"/>
  </sheetData>
  <sheetProtection algorithmName="SHA-512" hashValue="aeXs0NuaeeWRA2Ffmrwx7nceFePqOCAgCj26l5LTeeiT/rXYavZxHi6JX2Q9ESDVbkF/cxKrTRr5RKn8qNOkxw==" saltValue="FFGw+uDgwJLuFT8/e5QZ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2026-03-13T01:42:27Z</cp:lastPrinted>
  <dcterms:created xsi:type="dcterms:W3CDTF">2026-02-23T08:27:36Z</dcterms:created>
  <dcterms:modified xsi:type="dcterms:W3CDTF">2026-03-24T07:21:09Z</dcterms:modified>
  <cp:category/>
</cp:coreProperties>
</file>