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share\1090上下水道課\05　水道の庶務、契約、予算、経理に関すること\2020（令和2年度）\11　決算統計\04　経営比較分析表\"/>
    </mc:Choice>
  </mc:AlternateContent>
  <workbookProtection workbookAlgorithmName="SHA-512" workbookHashValue="82shpCQIccrH4s9gSrG8Vb9F69hCywDVlkmXUFnXt6QSv4tsU5QvMY2wUVy18RVrCaQuqXNwNYT/v3uIzYncGQ==" workbookSaltValue="Z5YRpNidd2d5Tx1ZBS6i+A==" workbookSpinCount="100000" lockStructure="1"/>
  <bookViews>
    <workbookView xWindow="0" yWindow="0" windowWidth="28800" windowHeight="122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<sst xmlns="http://schemas.openxmlformats.org/spreadsheetml/2006/main" count="233" uniqueCount="118">
  <si>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</si>
  <si>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</si>
  <si>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</si>
  <si>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</si>
  <si>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</si>
  <si>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</si>
  <si>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</si>
  <si>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</si>
  <si>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</si>
  <si>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</si>
  <si>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</si>
  <si>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</si>
  <si>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</si>
  <si>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</si>
  <si>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</si>
  <si>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</si>
  <si>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</si>
  <si>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</si>
  <si>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</si>
  <si>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</si>
  <si>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</si>
  <si>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</si>
  <si>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</si>
  <si>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</si>
  <si>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</si>
  <si>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</si>
  <si>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</si>
  <si>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</si>
  <si>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</si>
  <si>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</si>
  <si>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</si>
  <si>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</si>
  <si>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</si>
  <si>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</si>
  <si>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</si>
  <si>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</si>
  <si>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</si>
  <si>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</si>
  <si>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</si>
  <si>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</si>
  <si>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</si>
  <si>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</si>
  <si>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</si>
  <si>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</si>
  <si>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</si>
  <si>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</si>
  <si>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</si>
  <si>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</si>
  <si>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</si>
  <si>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</si>
  <si>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</si>
  <si>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</si>
  <si>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</si>
  <si>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</si>
  <si>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</si>
  <si>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</si>
  <si>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</si>
  <si>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</si>
  <si>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</si>
  <si>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</si>
  <si>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</si>
  <si>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</si>
  <si>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</si>
  <si>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</si>
  <si>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</si>
  <si>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</si>
  <si>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</si>
  <si>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</si>
  <si>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</si>
  <si>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</si>
  <si>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</si>
  <si>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</si>
  <si>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</si>
  <si>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</si>
  <si>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</si>
  <si>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</si>
  <si>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</si>
  <si>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</si>
  <si>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</si>
  <si>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</si>
  <si>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</si>
  <si>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</si>
  <si>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</si>
  <si>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</si>
  <si>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</si>
  <si>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</si>
  <si>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</si>
  <si>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</si>
  <si>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</si>
  <si>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</si>
  <si>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</si>
  <si>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</si>
  <si>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</si>
  <si>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</si>
  <si>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</si>
  <si>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</si>
  <si>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美咲町</t>
  </si>
  <si>
    <t>法非適用</t>
  </si>
  <si>
    <t>水道事業</t>
  </si>
  <si>
    <t>簡易水道事業</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</si>
  <si>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</si>
  <si>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</si>
  <si>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</si>
  <si>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</si>
  <si>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</si>
  <si>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</si>
  <si>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</si>
  <si>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</si>
  <si>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</si>
  <si>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</si>
  <si>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</si>
  <si>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</si>
  <si>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</si>
  <si>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</si>
  <si>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</si>
  <si>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管路経年化率ともに該当数値がないが、固定資産台帳の整備が完了したため、今後アセットマネジメント等計画的な更新改良について検討し、ダウンサイジングや広域化も視野に入れ、継続的な維持管理に努める必要がある。</t>
    <rPh sb="31" eb="33">
      <t>コテイ</t>
    </rPh>
    <rPh sb="33" eb="35">
      <t>シサン</t>
    </rPh>
    <rPh sb="35" eb="37">
      <t>ダイチョウ</t>
    </rPh>
    <rPh sb="38" eb="40">
      <t>セイビ</t>
    </rPh>
    <rPh sb="41" eb="43">
      <t>カンリョウ</t>
    </rPh>
    <rPh sb="48" eb="50">
      <t>コンゴ</t>
    </rPh>
    <rPh sb="60" eb="61">
      <t>トウ</t>
    </rPh>
    <rPh sb="61" eb="64">
      <t>ケイカクテキ</t>
    </rPh>
    <rPh sb="65" eb="67">
      <t>コウシン</t>
    </rPh>
    <rPh sb="67" eb="69">
      <t>カイリョウ</t>
    </rPh>
    <rPh sb="73" eb="75">
      <t>ケントウ</t>
    </rPh>
    <rPh sb="86" eb="89">
      <t>コウイキカ</t>
    </rPh>
    <rPh sb="90" eb="92">
      <t>シヤ</t>
    </rPh>
    <rPh sb="93" eb="94">
      <t>イ</t>
    </rPh>
    <phoneticPr fontId="4"/>
  </si>
  <si>
    <t>　収益的収支比率の指標が１００％に満たないので、継続的な更新投資、老朽化対策等、投資のあり方について検討する必要がある。令和2年度からは公営企業化化し、より具体的な数値が分かるので、アセットマネジメントや上水道の経営戦略を作成することにより、設備等の計画的な更新と料金改定を見据えた営業を行う必要がある。有収率についても重要な要素であるため、引き続き漏水調査や修繕を実施していかなければならない。また、償還返済等の負担軽減ができるよう平準化を検討し有利な財源確保についても検討する必要がある。</t>
    <rPh sb="73" eb="74">
      <t>カ</t>
    </rPh>
    <rPh sb="102" eb="105">
      <t>ジョウスイドウ</t>
    </rPh>
    <rPh sb="106" eb="108">
      <t>ケイエイ</t>
    </rPh>
    <rPh sb="108" eb="110">
      <t>センリャク</t>
    </rPh>
    <rPh sb="111" eb="113">
      <t>サクセイ</t>
    </rPh>
    <rPh sb="152" eb="155">
      <t>ユウシュウリツ</t>
    </rPh>
    <rPh sb="160" eb="162">
      <t>ジュウヨウ</t>
    </rPh>
    <rPh sb="163" eb="165">
      <t>ヨウソ</t>
    </rPh>
    <rPh sb="171" eb="172">
      <t>ヒ</t>
    </rPh>
    <rPh sb="173" eb="174">
      <t>ツヅ</t>
    </rPh>
    <rPh sb="175" eb="179">
      <t>ロウスイチョウサ</t>
    </rPh>
    <rPh sb="180" eb="182">
      <t>シュウゼン</t>
    </rPh>
    <rPh sb="183" eb="185">
      <t>ジッシ</t>
    </rPh>
    <phoneticPr fontId="4"/>
  </si>
  <si>
    <t>　収益的収支比率が１００％未満であり、単年度の収支は赤字であることを示している。類似団体より低く、昨年度数値とあまり変わらないため料金回収率と合わせて経営改善に取り組む必要がある。企業債残高給水収益比率は類似団体よりやや低い傾向にあるが、投資規模、料金水準などを検討し、引き続き経営改善に努めていく必要がある。料金回収率については類似団体より高い数値であるが、繰出基準外による収入不足の補填額を下げるような取り組みが必要である。給水原価は、既存の設備投資に対する起債残高は減少するが、統合再編推進事業の起債償還が始まるため暫くは横ばいの予定である。よって、経常経費を抑え、年間総有収水量を増やすなどの取り組みを行っていかなければならない。施設利用率は平均で推移していたが少し下降気味にあるので遊休施設がないか等分析が必要となる。有収率については管路等の漏水が重なり特に低い傾向にあったが、漏水調査や施設更新等について積極的な取り組みを行った結果、前年度に続き改善されている。</t>
    <rPh sb="40" eb="42">
      <t>ルイジ</t>
    </rPh>
    <rPh sb="42" eb="44">
      <t>ダンタイ</t>
    </rPh>
    <rPh sb="46" eb="47">
      <t>ヒク</t>
    </rPh>
    <rPh sb="49" eb="52">
      <t>サクネンド</t>
    </rPh>
    <rPh sb="52" eb="54">
      <t>スウチ</t>
    </rPh>
    <rPh sb="58" eb="59">
      <t>カ</t>
    </rPh>
    <rPh sb="65" eb="67">
      <t>リョウキン</t>
    </rPh>
    <rPh sb="67" eb="69">
      <t>カイシュウ</t>
    </rPh>
    <rPh sb="69" eb="70">
      <t>リツ</t>
    </rPh>
    <rPh sb="71" eb="72">
      <t>ア</t>
    </rPh>
    <rPh sb="75" eb="77">
      <t>ケイエイ</t>
    </rPh>
    <rPh sb="77" eb="79">
      <t>カイゼン</t>
    </rPh>
    <rPh sb="80" eb="81">
      <t>ト</t>
    </rPh>
    <rPh sb="82" eb="83">
      <t>ク</t>
    </rPh>
    <rPh sb="84" eb="86">
      <t>ヒツヨウ</t>
    </rPh>
    <rPh sb="92" eb="93">
      <t>サイ</t>
    </rPh>
    <rPh sb="93" eb="95">
      <t>ザンダカ</t>
    </rPh>
    <rPh sb="95" eb="97">
      <t>キュウスイ</t>
    </rPh>
    <rPh sb="97" eb="99">
      <t>シュウエキ</t>
    </rPh>
    <rPh sb="99" eb="101">
      <t>ヒリツ</t>
    </rPh>
    <rPh sb="102" eb="104">
      <t>ルイジ</t>
    </rPh>
    <rPh sb="104" eb="106">
      <t>ダンタイ</t>
    </rPh>
    <rPh sb="119" eb="121">
      <t>トウシ</t>
    </rPh>
    <rPh sb="121" eb="123">
      <t>キボ</t>
    </rPh>
    <rPh sb="124" eb="126">
      <t>リョウキン</t>
    </rPh>
    <rPh sb="126" eb="128">
      <t>スイジュン</t>
    </rPh>
    <rPh sb="131" eb="133">
      <t>ケントウ</t>
    </rPh>
    <rPh sb="165" eb="167">
      <t>ルイジ</t>
    </rPh>
    <rPh sb="167" eb="169">
      <t>ダンタイ</t>
    </rPh>
    <rPh sb="171" eb="172">
      <t>タカ</t>
    </rPh>
    <rPh sb="173" eb="175">
      <t>スウチ</t>
    </rPh>
    <rPh sb="182" eb="184">
      <t>キジュン</t>
    </rPh>
    <rPh sb="184" eb="185">
      <t>ガイ</t>
    </rPh>
    <rPh sb="188" eb="190">
      <t>シュウニュウ</t>
    </rPh>
    <rPh sb="190" eb="192">
      <t>フソク</t>
    </rPh>
    <rPh sb="193" eb="195">
      <t>ホテン</t>
    </rPh>
    <rPh sb="195" eb="196">
      <t>ガク</t>
    </rPh>
    <rPh sb="197" eb="198">
      <t>サ</t>
    </rPh>
    <rPh sb="214" eb="216">
      <t>キュウスイ</t>
    </rPh>
    <rPh sb="216" eb="218">
      <t>ゲンカ</t>
    </rPh>
    <rPh sb="220" eb="222">
      <t>キゾン</t>
    </rPh>
    <rPh sb="223" eb="225">
      <t>セツビ</t>
    </rPh>
    <rPh sb="225" eb="227">
      <t>トウシ</t>
    </rPh>
    <rPh sb="228" eb="229">
      <t>タイ</t>
    </rPh>
    <rPh sb="231" eb="233">
      <t>キサイ</t>
    </rPh>
    <rPh sb="233" eb="235">
      <t>ザンダカ</t>
    </rPh>
    <rPh sb="236" eb="238">
      <t>ゲンショウ</t>
    </rPh>
    <rPh sb="242" eb="244">
      <t>トウゴウ</t>
    </rPh>
    <rPh sb="244" eb="246">
      <t>サイヘン</t>
    </rPh>
    <rPh sb="246" eb="248">
      <t>スイシン</t>
    </rPh>
    <rPh sb="248" eb="250">
      <t>ジギョウ</t>
    </rPh>
    <rPh sb="251" eb="253">
      <t>キサイ</t>
    </rPh>
    <rPh sb="253" eb="255">
      <t>ショウカン</t>
    </rPh>
    <rPh sb="256" eb="257">
      <t>ハジ</t>
    </rPh>
    <rPh sb="261" eb="262">
      <t>シバラ</t>
    </rPh>
    <rPh sb="264" eb="265">
      <t>ヨコ</t>
    </rPh>
    <rPh sb="268" eb="270">
      <t>ヨテイ</t>
    </rPh>
    <rPh sb="278" eb="280">
      <t>ケイジョウ</t>
    </rPh>
    <rPh sb="280" eb="282">
      <t>ケイヒ</t>
    </rPh>
    <rPh sb="283" eb="284">
      <t>オサ</t>
    </rPh>
    <rPh sb="286" eb="288">
      <t>ネンカン</t>
    </rPh>
    <rPh sb="288" eb="289">
      <t>ソウ</t>
    </rPh>
    <rPh sb="289" eb="291">
      <t>ユウシュウ</t>
    </rPh>
    <rPh sb="291" eb="293">
      <t>スイリョウ</t>
    </rPh>
    <rPh sb="294" eb="295">
      <t>フ</t>
    </rPh>
    <rPh sb="300" eb="301">
      <t>ト</t>
    </rPh>
    <rPh sb="302" eb="303">
      <t>ク</t>
    </rPh>
    <rPh sb="305" eb="306">
      <t>オコナ</t>
    </rPh>
    <rPh sb="335" eb="336">
      <t>スコ</t>
    </rPh>
    <rPh sb="337" eb="339">
      <t>カコウ</t>
    </rPh>
    <rPh sb="339" eb="341">
      <t>ギミ</t>
    </rPh>
    <rPh sb="346" eb="348">
      <t>ユウキュウ</t>
    </rPh>
    <rPh sb="348" eb="350">
      <t>シセツ</t>
    </rPh>
    <rPh sb="354" eb="355">
      <t>トウ</t>
    </rPh>
    <rPh sb="355" eb="357">
      <t>ブンセキ</t>
    </rPh>
    <rPh sb="358" eb="360">
      <t>ヒツヨウ</t>
    </rPh>
    <rPh sb="408" eb="411">
      <t>セッキョクテキ</t>
    </rPh>
    <rPh sb="423" eb="426">
      <t>ゼンネンド</t>
    </rPh>
    <rPh sb="427" eb="428">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</si>
</sst>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1.5</c:v>
                </c:pt>
                <c:pt idx="1">
                  <c:v>0</c:v>
                </c:pt>
                <c:pt idx="2" formatCode="#,##0.00;&quot;△&quot;#,##0.00;&quot;-&quot;">
                  <c:v>0.52</c:v>
                </c:pt>
                <c:pt idx="3" formatCode="#,##0.00;&quot;△&quot;#,##0.00;&quot;-&quot;">
                  <c:v>0.13</c:v>
                </c:pt>
                <c:pt idx="4" formatCode="#,##0.00;&quot;△&quot;#,##0.00;&quot;-&quot;">
                  <c:v>0.09</c:v>
                </c:pt>
              </c:numCache>
            </c:numRef>
          </c:val>
          <c:extLst>
            <c:ext xmlns:c16="http://schemas.microsoft.com/office/drawing/2014/chart" uri="{C3380CC4-5D6E-409C-BE32-E72D297353CC}">
              <c16:uniqueId val="{00000000-4050-4C06-9355-FF427C53BF0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0.43</c:v>
                </c:pt>
                <c:pt idx="2">
                  <c:v>0.56000000000000005</c:v>
                </c:pt>
                <c:pt idx="3">
                  <c:v>0.31</c:v>
                </c:pt>
                <c:pt idx="4">
                  <c:v>0.42</c:v>
                </c:pt>
              </c:numCache>
            </c:numRef>
          </c:val>
          <c:smooth val="0"/>
          <c:extLst>
            <c:ext xmlns:c16="http://schemas.microsoft.com/office/drawing/2014/chart" uri="{C3380CC4-5D6E-409C-BE32-E72D297353CC}">
              <c16:uniqueId val="{00000001-4050-4C06-9355-FF427C53BF0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72.900000000000006</c:v>
                </c:pt>
                <c:pt idx="1">
                  <c:v>75.650000000000006</c:v>
                </c:pt>
                <c:pt idx="2">
                  <c:v>75.75</c:v>
                </c:pt>
                <c:pt idx="3">
                  <c:v>69.36</c:v>
                </c:pt>
                <c:pt idx="4">
                  <c:v>67.45</c:v>
                </c:pt>
              </c:numCache>
            </c:numRef>
          </c:val>
          <c:extLst>
            <c:ext xmlns:c16="http://schemas.microsoft.com/office/drawing/2014/chart" uri="{C3380CC4-5D6E-409C-BE32-E72D297353CC}">
              <c16:uniqueId val="{00000000-409F-490F-B9BA-FD90245AF23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59.87</c:v>
                </c:pt>
                <c:pt idx="1">
                  <c:v>59.59</c:v>
                </c:pt>
                <c:pt idx="2">
                  <c:v>61.79</c:v>
                </c:pt>
                <c:pt idx="3">
                  <c:v>59.59</c:v>
                </c:pt>
                <c:pt idx="4">
                  <c:v>58.56</c:v>
                </c:pt>
              </c:numCache>
            </c:numRef>
          </c:val>
          <c:smooth val="0"/>
          <c:extLst>
            <c:ext xmlns:c16="http://schemas.microsoft.com/office/drawing/2014/chart" uri="{C3380CC4-5D6E-409C-BE32-E72D297353CC}">
              <c16:uniqueId val="{00000001-409F-490F-B9BA-FD90245AF23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77.09</c:v>
                </c:pt>
                <c:pt idx="1">
                  <c:v>72.97</c:v>
                </c:pt>
                <c:pt idx="2">
                  <c:v>74.41</c:v>
                </c:pt>
                <c:pt idx="3">
                  <c:v>77.31</c:v>
                </c:pt>
                <c:pt idx="4">
                  <c:v>78.180000000000007</c:v>
                </c:pt>
              </c:numCache>
            </c:numRef>
          </c:val>
          <c:extLst>
            <c:ext xmlns:c16="http://schemas.microsoft.com/office/drawing/2014/chart" uri="{C3380CC4-5D6E-409C-BE32-E72D297353CC}">
              <c16:uniqueId val="{00000000-F1EB-4523-A35F-DE9455AE1FD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75.48</c:v>
                </c:pt>
                <c:pt idx="1">
                  <c:v>74.64</c:v>
                </c:pt>
                <c:pt idx="2">
                  <c:v>74.98</c:v>
                </c:pt>
                <c:pt idx="3">
                  <c:v>74.19</c:v>
                </c:pt>
                <c:pt idx="4">
                  <c:v>73.680000000000007</c:v>
                </c:pt>
              </c:numCache>
            </c:numRef>
          </c:val>
          <c:smooth val="0"/>
          <c:extLst>
            <c:ext xmlns:c16="http://schemas.microsoft.com/office/drawing/2014/chart" uri="{C3380CC4-5D6E-409C-BE32-E72D297353CC}">
              <c16:uniqueId val="{00000001-F1EB-4523-A35F-DE9455AE1FD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73.150000000000006</c:v>
                </c:pt>
                <c:pt idx="1">
                  <c:v>70.459999999999994</c:v>
                </c:pt>
                <c:pt idx="2">
                  <c:v>73.39</c:v>
                </c:pt>
                <c:pt idx="3">
                  <c:v>70.5</c:v>
                </c:pt>
                <c:pt idx="4">
                  <c:v>70.27</c:v>
                </c:pt>
              </c:numCache>
            </c:numRef>
          </c:val>
          <c:extLst>
            <c:ext xmlns:c16="http://schemas.microsoft.com/office/drawing/2014/chart" uri="{C3380CC4-5D6E-409C-BE32-E72D297353CC}">
              <c16:uniqueId val="{00000000-3D72-4165-A3E3-7DFF86BC4F9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76.02</c:v>
                </c:pt>
                <c:pt idx="1">
                  <c:v>77.66</c:v>
                </c:pt>
                <c:pt idx="2">
                  <c:v>74.03</c:v>
                </c:pt>
                <c:pt idx="3">
                  <c:v>73.2</c:v>
                </c:pt>
                <c:pt idx="4">
                  <c:v>73.42</c:v>
                </c:pt>
              </c:numCache>
            </c:numRef>
          </c:val>
          <c:smooth val="0"/>
          <c:extLst>
            <c:ext xmlns:c16="http://schemas.microsoft.com/office/drawing/2014/chart" uri="{C3380CC4-5D6E-409C-BE32-E72D297353CC}">
              <c16:uniqueId val="{00000001-3D72-4165-A3E3-7DFF86BC4F9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3A-4876-B337-4FB383120F6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3A-4876-B337-4FB383120F6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2E-4DC3-A3D6-E148D5E3845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2E-4DC3-A3D6-E148D5E3845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CF-443E-AFD1-AD7E5BD6823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CF-443E-AFD1-AD7E5BD6823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B0-47FD-BFD6-B41239B05F7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B0-47FD-BFD6-B41239B05F7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757.07</c:v>
                </c:pt>
                <c:pt idx="1">
                  <c:v>755.6</c:v>
                </c:pt>
                <c:pt idx="2">
                  <c:v>724.77</c:v>
                </c:pt>
                <c:pt idx="3">
                  <c:v>731.48</c:v>
                </c:pt>
                <c:pt idx="4">
                  <c:v>762.75</c:v>
                </c:pt>
              </c:numCache>
            </c:numRef>
          </c:val>
          <c:extLst>
            <c:ext xmlns:c16="http://schemas.microsoft.com/office/drawing/2014/chart" uri="{C3380CC4-5D6E-409C-BE32-E72D297353CC}">
              <c16:uniqueId val="{00000000-A3D9-4672-B784-D5A2ADAE79B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1246.73</c:v>
                </c:pt>
                <c:pt idx="1">
                  <c:v>1281.51</c:v>
                </c:pt>
                <c:pt idx="2">
                  <c:v>1068.53</c:v>
                </c:pt>
                <c:pt idx="3">
                  <c:v>995.48</c:v>
                </c:pt>
                <c:pt idx="4">
                  <c:v>982.31</c:v>
                </c:pt>
              </c:numCache>
            </c:numRef>
          </c:val>
          <c:smooth val="0"/>
          <c:extLst>
            <c:ext xmlns:c16="http://schemas.microsoft.com/office/drawing/2014/chart" uri="{C3380CC4-5D6E-409C-BE32-E72D297353CC}">
              <c16:uniqueId val="{00000001-A3D9-4672-B784-D5A2ADAE79B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61.11</c:v>
                </c:pt>
                <c:pt idx="1">
                  <c:v>58.86</c:v>
                </c:pt>
                <c:pt idx="2">
                  <c:v>61.88</c:v>
                </c:pt>
                <c:pt idx="3">
                  <c:v>58.84</c:v>
                </c:pt>
                <c:pt idx="4">
                  <c:v>58.12</c:v>
                </c:pt>
              </c:numCache>
            </c:numRef>
          </c:val>
          <c:extLst>
            <c:ext xmlns:c16="http://schemas.microsoft.com/office/drawing/2014/chart" uri="{C3380CC4-5D6E-409C-BE32-E72D297353CC}">
              <c16:uniqueId val="{00000000-6EF0-42DC-AE74-B3D4F76D339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54.33</c:v>
                </c:pt>
                <c:pt idx="1">
                  <c:v>55.02</c:v>
                </c:pt>
                <c:pt idx="2">
                  <c:v>59.33</c:v>
                </c:pt>
                <c:pt idx="3">
                  <c:v>55.46</c:v>
                </c:pt>
                <c:pt idx="4">
                  <c:v>53.77</c:v>
                </c:pt>
              </c:numCache>
            </c:numRef>
          </c:val>
          <c:smooth val="0"/>
          <c:extLst>
            <c:ext xmlns:c16="http://schemas.microsoft.com/office/drawing/2014/chart" uri="{C3380CC4-5D6E-409C-BE32-E72D297353CC}">
              <c16:uniqueId val="{00000001-6EF0-42DC-AE74-B3D4F76D339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345.2</c:v>
                </c:pt>
                <c:pt idx="1">
                  <c:v>359.58</c:v>
                </c:pt>
                <c:pt idx="2">
                  <c:v>342.56</c:v>
                </c:pt>
                <c:pt idx="3">
                  <c:v>364.19</c:v>
                </c:pt>
                <c:pt idx="4">
                  <c:v>363.07</c:v>
                </c:pt>
              </c:numCache>
            </c:numRef>
          </c:val>
          <c:extLst>
            <c:ext xmlns:c16="http://schemas.microsoft.com/office/drawing/2014/chart" uri="{C3380CC4-5D6E-409C-BE32-E72D297353CC}">
              <c16:uniqueId val="{00000000-1D0B-4595-8A48-96C15A05075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341.05</c:v>
                </c:pt>
                <c:pt idx="1">
                  <c:v>330.62</c:v>
                </c:pt>
                <c:pt idx="2">
                  <c:v>279.67</c:v>
                </c:pt>
                <c:pt idx="3">
                  <c:v>299.77999999999997</c:v>
                </c:pt>
                <c:pt idx="4">
                  <c:v>305.38</c:v>
                </c:pt>
              </c:numCache>
            </c:numRef>
          </c:val>
          <c:smooth val="0"/>
          <c:extLst>
            <c:ext xmlns:c16="http://schemas.microsoft.com/office/drawing/2014/chart" uri="{C3380CC4-5D6E-409C-BE32-E72D297353CC}">
              <c16:uniqueId val="{00000001-1D0B-4595-8A48-96C15A05075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岡山県　美咲町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D1</v>
      </c>
      <c r="X8" s="73"/>
      <c r="Y8" s="73"/>
      <c r="Z8" s="73"/>
      <c r="AA8" s="73"/>
      <c r="AB8" s="73"/>
      <c r="AC8" s="73"/>
      <c r="AD8" s="73" t="str">
        <f>データ!$M$6</f>
        <v>非設置</v>
      </c>
      <c r="AE8" s="73"/>
      <c r="AF8" s="73"/>
      <c r="AG8" s="73"/>
      <c r="AH8" s="73"/>
      <c r="AI8" s="73"/>
      <c r="AJ8" s="73"/>
      <c r="AK8" s="2"/>
      <c r="AL8" s="67">
        <f>データ!$R$6</f>
        <v>14065</v>
      </c>
      <c r="AM8" s="67"/>
      <c r="AN8" s="67"/>
      <c r="AO8" s="67"/>
      <c r="AP8" s="67"/>
      <c r="AQ8" s="67"/>
      <c r="AR8" s="67"/>
      <c r="AS8" s="67"/>
      <c r="AT8" s="66">
        <f>データ!$S$6</f>
        <v>232.17</v>
      </c>
      <c r="AU8" s="66"/>
      <c r="AV8" s="66"/>
      <c r="AW8" s="66"/>
      <c r="AX8" s="66"/>
      <c r="AY8" s="66"/>
      <c r="AZ8" s="66"/>
      <c r="BA8" s="66"/>
      <c r="BB8" s="66">
        <f>データ!$T$6</f>
        <v>60.58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95.99</v>
      </c>
      <c r="Q10" s="66"/>
      <c r="R10" s="66"/>
      <c r="S10" s="66"/>
      <c r="T10" s="66"/>
      <c r="U10" s="66"/>
      <c r="V10" s="66"/>
      <c r="W10" s="67">
        <f>データ!$Q$6</f>
        <v>3630</v>
      </c>
      <c r="X10" s="67"/>
      <c r="Y10" s="67"/>
      <c r="Z10" s="67"/>
      <c r="AA10" s="67"/>
      <c r="AB10" s="67"/>
      <c r="AC10" s="67"/>
      <c r="AD10" s="2"/>
      <c r="AE10" s="2"/>
      <c r="AF10" s="2"/>
      <c r="AG10" s="2"/>
      <c r="AH10" s="2"/>
      <c r="AI10" s="2"/>
      <c r="AJ10" s="2"/>
      <c r="AK10" s="2"/>
      <c r="AL10" s="67">
        <f>データ!$U$6</f>
        <v>13370</v>
      </c>
      <c r="AM10" s="67"/>
      <c r="AN10" s="67"/>
      <c r="AO10" s="67"/>
      <c r="AP10" s="67"/>
      <c r="AQ10" s="67"/>
      <c r="AR10" s="67"/>
      <c r="AS10" s="67"/>
      <c r="AT10" s="66">
        <f>データ!$V$6</f>
        <v>96.1</v>
      </c>
      <c r="AU10" s="66"/>
      <c r="AV10" s="66"/>
      <c r="AW10" s="66"/>
      <c r="AX10" s="66"/>
      <c r="AY10" s="66"/>
      <c r="AZ10" s="66"/>
      <c r="BA10" s="66"/>
      <c r="BB10" s="66">
        <f>データ!$W$6</f>
        <v>139.13</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uPqf80danL2KhwlARxrUfdQmNxIXw8VfHaaHtbkSIffl61OM+IiSihAEp+rD1KJLqP4kxrl4/SQmD4Jblia9Ow==" saltValue="nDiB+zktxEH1na8AiAfKa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336661</v>
      </c>
      <c r="D6" s="34">
        <f t="shared" si="3"/>
        <v>47</v>
      </c>
      <c r="E6" s="34">
        <f t="shared" si="3"/>
        <v>1</v>
      </c>
      <c r="F6" s="34">
        <f t="shared" si="3"/>
        <v>0</v>
      </c>
      <c r="G6" s="34">
        <f t="shared" si="3"/>
        <v>0</v>
      </c>
      <c r="H6" s="34" t="str">
        <f t="shared" si="3"/>
        <v>岡山県　美咲町</v>
      </c>
      <c r="I6" s="34" t="str">
        <f t="shared" si="3"/>
        <v>法非適用</v>
      </c>
      <c r="J6" s="34" t="str">
        <f t="shared" si="3"/>
        <v>水道事業</v>
      </c>
      <c r="K6" s="34" t="str">
        <f t="shared" si="3"/>
        <v>簡易水道事業</v>
      </c>
      <c r="L6" s="34" t="str">
        <f t="shared" si="3"/>
        <v>D1</v>
      </c>
      <c r="M6" s="34" t="str">
        <f t="shared" si="3"/>
        <v>非設置</v>
      </c>
      <c r="N6" s="35" t="str">
        <f t="shared" si="3"/>
        <v>-</v>
      </c>
      <c r="O6" s="35" t="str">
        <f t="shared" si="3"/>
        <v>該当数値なし</v>
      </c>
      <c r="P6" s="35">
        <f t="shared" si="3"/>
        <v>95.99</v>
      </c>
      <c r="Q6" s="35">
        <f t="shared" si="3"/>
        <v>3630</v>
      </c>
      <c r="R6" s="35">
        <f t="shared" si="3"/>
        <v>14065</v>
      </c>
      <c r="S6" s="35">
        <f t="shared" si="3"/>
        <v>232.17</v>
      </c>
      <c r="T6" s="35">
        <f t="shared" si="3"/>
        <v>60.58</v>
      </c>
      <c r="U6" s="35">
        <f t="shared" si="3"/>
        <v>13370</v>
      </c>
      <c r="V6" s="35">
        <f t="shared" si="3"/>
        <v>96.1</v>
      </c>
      <c r="W6" s="35">
        <f t="shared" si="3"/>
        <v>139.13</v>
      </c>
      <c r="X6" s="36">
        <f>IF(X7="",NA(),X7)</f>
        <v>73.150000000000006</v>
      </c>
      <c r="Y6" s="36">
        <f t="shared" ref="Y6:AG6" si="4">IF(Y7="",NA(),Y7)</f>
        <v>70.459999999999994</v>
      </c>
      <c r="Z6" s="36">
        <f t="shared" si="4"/>
        <v>73.39</v>
      </c>
      <c r="AA6" s="36">
        <f t="shared" si="4"/>
        <v>70.5</v>
      </c>
      <c r="AB6" s="36">
        <f t="shared" si="4"/>
        <v>70.27</v>
      </c>
      <c r="AC6" s="36">
        <f t="shared" si="4"/>
        <v>76.02</v>
      </c>
      <c r="AD6" s="36">
        <f t="shared" si="4"/>
        <v>77.66</v>
      </c>
      <c r="AE6" s="36">
        <f t="shared" si="4"/>
        <v>74.03</v>
      </c>
      <c r="AF6" s="36">
        <f t="shared" si="4"/>
        <v>73.2</v>
      </c>
      <c r="AG6" s="36">
        <f t="shared" si="4"/>
        <v>73.42</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757.07</v>
      </c>
      <c r="BF6" s="36">
        <f t="shared" ref="BF6:BN6" si="7">IF(BF7="",NA(),BF7)</f>
        <v>755.6</v>
      </c>
      <c r="BG6" s="36">
        <f t="shared" si="7"/>
        <v>724.77</v>
      </c>
      <c r="BH6" s="36">
        <f t="shared" si="7"/>
        <v>731.48</v>
      </c>
      <c r="BI6" s="36">
        <f t="shared" si="7"/>
        <v>762.75</v>
      </c>
      <c r="BJ6" s="36">
        <f t="shared" si="7"/>
        <v>1246.73</v>
      </c>
      <c r="BK6" s="36">
        <f t="shared" si="7"/>
        <v>1281.51</v>
      </c>
      <c r="BL6" s="36">
        <f t="shared" si="7"/>
        <v>1068.53</v>
      </c>
      <c r="BM6" s="36">
        <f t="shared" si="7"/>
        <v>995.48</v>
      </c>
      <c r="BN6" s="36">
        <f t="shared" si="7"/>
        <v>982.31</v>
      </c>
      <c r="BO6" s="35" t="str">
        <f>IF(BO7="","",IF(BO7="-","【-】","【"&amp;SUBSTITUTE(TEXT(BO7,"#,##0.00"),"-","△")&amp;"】"))</f>
        <v>【1,084.05】</v>
      </c>
      <c r="BP6" s="36">
        <f>IF(BP7="",NA(),BP7)</f>
        <v>61.11</v>
      </c>
      <c r="BQ6" s="36">
        <f t="shared" ref="BQ6:BY6" si="8">IF(BQ7="",NA(),BQ7)</f>
        <v>58.86</v>
      </c>
      <c r="BR6" s="36">
        <f t="shared" si="8"/>
        <v>61.88</v>
      </c>
      <c r="BS6" s="36">
        <f t="shared" si="8"/>
        <v>58.84</v>
      </c>
      <c r="BT6" s="36">
        <f t="shared" si="8"/>
        <v>58.12</v>
      </c>
      <c r="BU6" s="36">
        <f t="shared" si="8"/>
        <v>54.33</v>
      </c>
      <c r="BV6" s="36">
        <f t="shared" si="8"/>
        <v>55.02</v>
      </c>
      <c r="BW6" s="36">
        <f t="shared" si="8"/>
        <v>59.33</v>
      </c>
      <c r="BX6" s="36">
        <f t="shared" si="8"/>
        <v>55.46</v>
      </c>
      <c r="BY6" s="36">
        <f t="shared" si="8"/>
        <v>53.77</v>
      </c>
      <c r="BZ6" s="35" t="str">
        <f>IF(BZ7="","",IF(BZ7="-","【-】","【"&amp;SUBSTITUTE(TEXT(BZ7,"#,##0.00"),"-","△")&amp;"】"))</f>
        <v>【53.46】</v>
      </c>
      <c r="CA6" s="36">
        <f>IF(CA7="",NA(),CA7)</f>
        <v>345.2</v>
      </c>
      <c r="CB6" s="36">
        <f t="shared" ref="CB6:CJ6" si="9">IF(CB7="",NA(),CB7)</f>
        <v>359.58</v>
      </c>
      <c r="CC6" s="36">
        <f t="shared" si="9"/>
        <v>342.56</v>
      </c>
      <c r="CD6" s="36">
        <f t="shared" si="9"/>
        <v>364.19</v>
      </c>
      <c r="CE6" s="36">
        <f t="shared" si="9"/>
        <v>363.07</v>
      </c>
      <c r="CF6" s="36">
        <f t="shared" si="9"/>
        <v>341.05</v>
      </c>
      <c r="CG6" s="36">
        <f t="shared" si="9"/>
        <v>330.62</v>
      </c>
      <c r="CH6" s="36">
        <f t="shared" si="9"/>
        <v>279.67</v>
      </c>
      <c r="CI6" s="36">
        <f t="shared" si="9"/>
        <v>299.77999999999997</v>
      </c>
      <c r="CJ6" s="36">
        <f t="shared" si="9"/>
        <v>305.38</v>
      </c>
      <c r="CK6" s="35" t="str">
        <f>IF(CK7="","",IF(CK7="-","【-】","【"&amp;SUBSTITUTE(TEXT(CK7,"#,##0.00"),"-","△")&amp;"】"))</f>
        <v>【300.47】</v>
      </c>
      <c r="CL6" s="36">
        <f>IF(CL7="",NA(),CL7)</f>
        <v>72.900000000000006</v>
      </c>
      <c r="CM6" s="36">
        <f t="shared" ref="CM6:CU6" si="10">IF(CM7="",NA(),CM7)</f>
        <v>75.650000000000006</v>
      </c>
      <c r="CN6" s="36">
        <f t="shared" si="10"/>
        <v>75.75</v>
      </c>
      <c r="CO6" s="36">
        <f t="shared" si="10"/>
        <v>69.36</v>
      </c>
      <c r="CP6" s="36">
        <f t="shared" si="10"/>
        <v>67.45</v>
      </c>
      <c r="CQ6" s="36">
        <f t="shared" si="10"/>
        <v>59.87</v>
      </c>
      <c r="CR6" s="36">
        <f t="shared" si="10"/>
        <v>59.59</v>
      </c>
      <c r="CS6" s="36">
        <f t="shared" si="10"/>
        <v>61.79</v>
      </c>
      <c r="CT6" s="36">
        <f t="shared" si="10"/>
        <v>59.59</v>
      </c>
      <c r="CU6" s="36">
        <f t="shared" si="10"/>
        <v>58.56</v>
      </c>
      <c r="CV6" s="35" t="str">
        <f>IF(CV7="","",IF(CV7="-","【-】","【"&amp;SUBSTITUTE(TEXT(CV7,"#,##0.00"),"-","△")&amp;"】"))</f>
        <v>【54.90】</v>
      </c>
      <c r="CW6" s="36">
        <f>IF(CW7="",NA(),CW7)</f>
        <v>77.09</v>
      </c>
      <c r="CX6" s="36">
        <f t="shared" ref="CX6:DF6" si="11">IF(CX7="",NA(),CX7)</f>
        <v>72.97</v>
      </c>
      <c r="CY6" s="36">
        <f t="shared" si="11"/>
        <v>74.41</v>
      </c>
      <c r="CZ6" s="36">
        <f t="shared" si="11"/>
        <v>77.31</v>
      </c>
      <c r="DA6" s="36">
        <f t="shared" si="11"/>
        <v>78.180000000000007</v>
      </c>
      <c r="DB6" s="36">
        <f t="shared" si="11"/>
        <v>75.48</v>
      </c>
      <c r="DC6" s="36">
        <f t="shared" si="11"/>
        <v>74.64</v>
      </c>
      <c r="DD6" s="36">
        <f t="shared" si="11"/>
        <v>74.98</v>
      </c>
      <c r="DE6" s="36">
        <f t="shared" si="11"/>
        <v>74.19</v>
      </c>
      <c r="DF6" s="36">
        <f t="shared" si="11"/>
        <v>73.680000000000007</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1.5</v>
      </c>
      <c r="EE6" s="35">
        <f t="shared" ref="EE6:EM6" si="14">IF(EE7="",NA(),EE7)</f>
        <v>0</v>
      </c>
      <c r="EF6" s="36">
        <f t="shared" si="14"/>
        <v>0.52</v>
      </c>
      <c r="EG6" s="36">
        <f t="shared" si="14"/>
        <v>0.13</v>
      </c>
      <c r="EH6" s="36">
        <f t="shared" si="14"/>
        <v>0.09</v>
      </c>
      <c r="EI6" s="36">
        <f t="shared" si="14"/>
        <v>0.54</v>
      </c>
      <c r="EJ6" s="36">
        <f t="shared" si="14"/>
        <v>0.43</v>
      </c>
      <c r="EK6" s="36">
        <f t="shared" si="14"/>
        <v>0.56000000000000005</v>
      </c>
      <c r="EL6" s="36">
        <f t="shared" si="14"/>
        <v>0.31</v>
      </c>
      <c r="EM6" s="36">
        <f t="shared" si="14"/>
        <v>0.42</v>
      </c>
      <c r="EN6" s="35" t="str">
        <f>IF(EN7="","",IF(EN7="-","【-】","【"&amp;SUBSTITUTE(TEXT(EN7,"#,##0.00"),"-","△")&amp;"】"))</f>
        <v>【0.56】</v>
      </c>
    </row>
    <row r="7" spans="1:144" s="37" customFormat="1" x14ac:dyDescent="0.15">
      <c r="A7" s="29"/>
      <c r="B7" s="38">
        <v>2019</v>
      </c>
      <c r="C7" s="38">
        <v>336661</v>
      </c>
      <c r="D7" s="38">
        <v>47</v>
      </c>
      <c r="E7" s="38">
        <v>1</v>
      </c>
      <c r="F7" s="38">
        <v>0</v>
      </c>
      <c r="G7" s="38">
        <v>0</v>
      </c>
      <c r="H7" s="38" t="s">
        <v>96</v>
      </c>
      <c r="I7" s="38" t="s">
        <v>97</v>
      </c>
      <c r="J7" s="38" t="s">
        <v>98</v>
      </c>
      <c r="K7" s="38" t="s">
        <v>99</v>
      </c>
      <c r="L7" s="38" t="s">
        <v>100</v>
      </c>
      <c r="M7" s="38" t="s">
        <v>101</v>
      </c>
      <c r="N7" s="39" t="s">
        <v>102</v>
      </c>
      <c r="O7" s="39" t="s">
        <v>103</v>
      </c>
      <c r="P7" s="39">
        <v>95.99</v>
      </c>
      <c r="Q7" s="39">
        <v>3630</v>
      </c>
      <c r="R7" s="39">
        <v>14065</v>
      </c>
      <c r="S7" s="39">
        <v>232.17</v>
      </c>
      <c r="T7" s="39">
        <v>60.58</v>
      </c>
      <c r="U7" s="39">
        <v>13370</v>
      </c>
      <c r="V7" s="39">
        <v>96.1</v>
      </c>
      <c r="W7" s="39">
        <v>139.13</v>
      </c>
      <c r="X7" s="39">
        <v>73.150000000000006</v>
      </c>
      <c r="Y7" s="39">
        <v>70.459999999999994</v>
      </c>
      <c r="Z7" s="39">
        <v>73.39</v>
      </c>
      <c r="AA7" s="39">
        <v>70.5</v>
      </c>
      <c r="AB7" s="39">
        <v>70.27</v>
      </c>
      <c r="AC7" s="39">
        <v>76.02</v>
      </c>
      <c r="AD7" s="39">
        <v>77.66</v>
      </c>
      <c r="AE7" s="39">
        <v>74.03</v>
      </c>
      <c r="AF7" s="39">
        <v>73.2</v>
      </c>
      <c r="AG7" s="39">
        <v>73.42</v>
      </c>
      <c r="AH7" s="39">
        <v>76.03</v>
      </c>
      <c r="AI7" s="39"/>
      <c r="AJ7" s="39"/>
      <c r="AK7" s="39"/>
      <c r="AL7" s="39"/>
      <c r="AM7" s="39"/>
      <c r="AN7" s="39"/>
      <c r="AO7" s="39"/>
      <c r="AP7" s="39"/>
      <c r="AQ7" s="39"/>
      <c r="AR7" s="39"/>
      <c r="AS7" s="39"/>
      <c r="AT7" s="39"/>
      <c r="AU7" s="39"/>
      <c r="AV7" s="39"/>
      <c r="AW7" s="39"/>
      <c r="AX7" s="39"/>
      <c r="AY7" s="39"/>
      <c r="AZ7" s="39"/>
      <c r="BA7" s="39"/>
      <c r="BB7" s="39"/>
      <c r="BC7" s="39"/>
      <c r="BD7" s="39"/>
      <c r="BE7" s="39">
        <v>757.07</v>
      </c>
      <c r="BF7" s="39">
        <v>755.6</v>
      </c>
      <c r="BG7" s="39">
        <v>724.77</v>
      </c>
      <c r="BH7" s="39">
        <v>731.48</v>
      </c>
      <c r="BI7" s="39">
        <v>762.75</v>
      </c>
      <c r="BJ7" s="39">
        <v>1246.73</v>
      </c>
      <c r="BK7" s="39">
        <v>1281.51</v>
      </c>
      <c r="BL7" s="39">
        <v>1068.53</v>
      </c>
      <c r="BM7" s="39">
        <v>995.48</v>
      </c>
      <c r="BN7" s="39">
        <v>982.31</v>
      </c>
      <c r="BO7" s="39">
        <v>1084.05</v>
      </c>
      <c r="BP7" s="39">
        <v>61.11</v>
      </c>
      <c r="BQ7" s="39">
        <v>58.86</v>
      </c>
      <c r="BR7" s="39">
        <v>61.88</v>
      </c>
      <c r="BS7" s="39">
        <v>58.84</v>
      </c>
      <c r="BT7" s="39">
        <v>58.12</v>
      </c>
      <c r="BU7" s="39">
        <v>54.33</v>
      </c>
      <c r="BV7" s="39">
        <v>55.02</v>
      </c>
      <c r="BW7" s="39">
        <v>59.33</v>
      </c>
      <c r="BX7" s="39">
        <v>55.46</v>
      </c>
      <c r="BY7" s="39">
        <v>53.77</v>
      </c>
      <c r="BZ7" s="39">
        <v>53.46</v>
      </c>
      <c r="CA7" s="39">
        <v>345.2</v>
      </c>
      <c r="CB7" s="39">
        <v>359.58</v>
      </c>
      <c r="CC7" s="39">
        <v>342.56</v>
      </c>
      <c r="CD7" s="39">
        <v>364.19</v>
      </c>
      <c r="CE7" s="39">
        <v>363.07</v>
      </c>
      <c r="CF7" s="39">
        <v>341.05</v>
      </c>
      <c r="CG7" s="39">
        <v>330.62</v>
      </c>
      <c r="CH7" s="39">
        <v>279.67</v>
      </c>
      <c r="CI7" s="39">
        <v>299.77999999999997</v>
      </c>
      <c r="CJ7" s="39">
        <v>305.38</v>
      </c>
      <c r="CK7" s="39">
        <v>300.47000000000003</v>
      </c>
      <c r="CL7" s="39">
        <v>72.900000000000006</v>
      </c>
      <c r="CM7" s="39">
        <v>75.650000000000006</v>
      </c>
      <c r="CN7" s="39">
        <v>75.75</v>
      </c>
      <c r="CO7" s="39">
        <v>69.36</v>
      </c>
      <c r="CP7" s="39">
        <v>67.45</v>
      </c>
      <c r="CQ7" s="39">
        <v>59.87</v>
      </c>
      <c r="CR7" s="39">
        <v>59.59</v>
      </c>
      <c r="CS7" s="39">
        <v>61.79</v>
      </c>
      <c r="CT7" s="39">
        <v>59.59</v>
      </c>
      <c r="CU7" s="39">
        <v>58.56</v>
      </c>
      <c r="CV7" s="39">
        <v>54.9</v>
      </c>
      <c r="CW7" s="39">
        <v>77.09</v>
      </c>
      <c r="CX7" s="39">
        <v>72.97</v>
      </c>
      <c r="CY7" s="39">
        <v>74.41</v>
      </c>
      <c r="CZ7" s="39">
        <v>77.31</v>
      </c>
      <c r="DA7" s="39">
        <v>78.180000000000007</v>
      </c>
      <c r="DB7" s="39">
        <v>75.48</v>
      </c>
      <c r="DC7" s="39">
        <v>74.64</v>
      </c>
      <c r="DD7" s="39">
        <v>74.98</v>
      </c>
      <c r="DE7" s="39">
        <v>74.19</v>
      </c>
      <c r="DF7" s="39">
        <v>73.680000000000007</v>
      </c>
      <c r="DG7" s="39">
        <v>73.31</v>
      </c>
      <c r="DH7" s="39"/>
      <c r="DI7" s="39"/>
      <c r="DJ7" s="39"/>
      <c r="DK7" s="39"/>
      <c r="DL7" s="39"/>
      <c r="DM7" s="39"/>
      <c r="DN7" s="39"/>
      <c r="DO7" s="39"/>
      <c r="DP7" s="39"/>
      <c r="DQ7" s="39"/>
      <c r="DR7" s="39"/>
      <c r="DS7" s="39"/>
      <c r="DT7" s="39"/>
      <c r="DU7" s="39"/>
      <c r="DV7" s="39"/>
      <c r="DW7" s="39"/>
      <c r="DX7" s="39"/>
      <c r="DY7" s="39"/>
      <c r="DZ7" s="39"/>
      <c r="EA7" s="39"/>
      <c r="EB7" s="39"/>
      <c r="EC7" s="39"/>
      <c r="ED7" s="39">
        <v>1.5</v>
      </c>
      <c r="EE7" s="39">
        <v>0</v>
      </c>
      <c r="EF7" s="39">
        <v>0.52</v>
      </c>
      <c r="EG7" s="39">
        <v>0.13</v>
      </c>
      <c r="EH7" s="39">
        <v>0.09</v>
      </c>
      <c r="EI7" s="39">
        <v>0.54</v>
      </c>
      <c r="EJ7" s="39">
        <v>0.43</v>
      </c>
      <c r="EK7" s="39">
        <v>0.56000000000000005</v>
      </c>
      <c r="EL7" s="39">
        <v>0.31</v>
      </c>
      <c r="EM7" s="39">
        <v>0.42</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112</v>
      </c>
      <c r="D13" t="s">
        <v>112</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2020-12-04T02:21:49Z</dcterms:created>
  <dcterms:modified xsi:type="dcterms:W3CDTF">2021-01-31T23:54:53Z</dcterms:modified>
  <cp:category/>
</cp:coreProperties>
</file>